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 activeTab="4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(стр.2)'!$A$24</definedName>
    <definedName name="IS_DOCUMENT" localSheetId="2">'ФХД (стр.3-4)'!$A$31</definedName>
    <definedName name="IS_DOCUMENT" localSheetId="3">'ФХД (стр.5)'!$A$11</definedName>
    <definedName name="IS_DOCUMENT" localSheetId="4">'ФХД (стр.6)'!$A$23</definedName>
    <definedName name="LAST_CELL" localSheetId="0">'ФХД (стр.1)'!$EW$44</definedName>
    <definedName name="LAST_CELL" localSheetId="1">'ФХД (стр.2)'!$C$23</definedName>
    <definedName name="LAST_CELL" localSheetId="2">'ФХД (стр.3-4)'!#REF!</definedName>
    <definedName name="LAST_CELL" localSheetId="3">'ФХД (стр.5)'!$J$10</definedName>
    <definedName name="LAST_CELL" localSheetId="4">'ФХД (стр.6)'!$C$22</definedName>
  </definedNames>
  <calcPr calcId="145621"/>
</workbook>
</file>

<file path=xl/calcChain.xml><?xml version="1.0" encoding="utf-8"?>
<calcChain xmlns="http://schemas.openxmlformats.org/spreadsheetml/2006/main">
  <c r="L45" i="3" l="1"/>
  <c r="O26" i="3" l="1"/>
  <c r="O25" i="3"/>
  <c r="L26" i="3"/>
  <c r="L25" i="3"/>
  <c r="D26" i="3"/>
  <c r="D25" i="3"/>
  <c r="D44" i="3" l="1"/>
  <c r="L48" i="3"/>
  <c r="L47" i="3"/>
  <c r="L44" i="3"/>
  <c r="L43" i="3"/>
  <c r="L41" i="3"/>
  <c r="L34" i="3"/>
  <c r="O48" i="3"/>
  <c r="O38" i="3"/>
  <c r="L38" i="3"/>
  <c r="D35" i="3"/>
  <c r="O30" i="3"/>
  <c r="O29" i="3"/>
  <c r="L30" i="3"/>
  <c r="L29" i="3"/>
  <c r="O28" i="3"/>
  <c r="L28" i="3"/>
  <c r="Q20" i="3"/>
  <c r="N20" i="3"/>
  <c r="O15" i="3"/>
  <c r="P10" i="3"/>
  <c r="Q10" i="3"/>
  <c r="M10" i="3"/>
  <c r="N10" i="3"/>
  <c r="L15" i="3"/>
  <c r="E10" i="3"/>
  <c r="J10" i="3"/>
  <c r="D16" i="3"/>
  <c r="D20" i="3"/>
  <c r="F20" i="3"/>
  <c r="M27" i="3"/>
  <c r="P27" i="3"/>
  <c r="O11" i="3"/>
  <c r="O12" i="3"/>
  <c r="O13" i="3"/>
  <c r="O14" i="3"/>
  <c r="O17" i="3"/>
  <c r="O18" i="3"/>
  <c r="O21" i="3"/>
  <c r="O22" i="3"/>
  <c r="O23" i="3"/>
  <c r="O24" i="3"/>
  <c r="O31" i="3"/>
  <c r="O32" i="3"/>
  <c r="O34" i="3"/>
  <c r="O36" i="3"/>
  <c r="O40" i="3"/>
  <c r="O41" i="3"/>
  <c r="O43" i="3"/>
  <c r="O47" i="3"/>
  <c r="O49" i="3"/>
  <c r="O50" i="3"/>
  <c r="O51" i="3"/>
  <c r="O52" i="3"/>
  <c r="O53" i="3"/>
  <c r="O54" i="3"/>
  <c r="O55" i="3"/>
  <c r="L12" i="3"/>
  <c r="L13" i="3"/>
  <c r="L14" i="3"/>
  <c r="L17" i="3"/>
  <c r="L18" i="3"/>
  <c r="L21" i="3"/>
  <c r="L22" i="3"/>
  <c r="L23" i="3"/>
  <c r="L24" i="3"/>
  <c r="L31" i="3"/>
  <c r="L32" i="3"/>
  <c r="L36" i="3"/>
  <c r="L40" i="3"/>
  <c r="L49" i="3"/>
  <c r="L50" i="3"/>
  <c r="L51" i="3"/>
  <c r="L52" i="3"/>
  <c r="L53" i="3"/>
  <c r="L54" i="3"/>
  <c r="L55" i="3"/>
  <c r="F33" i="3"/>
  <c r="D48" i="3"/>
  <c r="D55" i="3"/>
  <c r="G27" i="3"/>
  <c r="H27" i="3"/>
  <c r="I27" i="3"/>
  <c r="K27" i="3"/>
  <c r="D47" i="3"/>
  <c r="D43" i="3"/>
  <c r="E27" i="3"/>
  <c r="D41" i="3"/>
  <c r="D38" i="3"/>
  <c r="D36" i="3"/>
  <c r="D34" i="3"/>
  <c r="F10" i="3"/>
  <c r="D15" i="3"/>
  <c r="D14" i="3"/>
  <c r="D12" i="3"/>
  <c r="D13" i="3"/>
  <c r="D53" i="3"/>
  <c r="D50" i="3"/>
  <c r="D28" i="3"/>
  <c r="D29" i="3"/>
  <c r="D22" i="3"/>
  <c r="D23" i="3"/>
  <c r="D24" i="3"/>
  <c r="F30" i="3"/>
  <c r="F27" i="3" s="1"/>
  <c r="D31" i="3"/>
  <c r="D32" i="3"/>
  <c r="D40" i="3"/>
  <c r="D49" i="3"/>
  <c r="F51" i="3"/>
  <c r="D52" i="3"/>
  <c r="D51" i="3"/>
  <c r="D30" i="3"/>
  <c r="D21" i="3"/>
  <c r="D54" i="3"/>
  <c r="O20" i="3" l="1"/>
  <c r="K56" i="3"/>
  <c r="I56" i="3"/>
  <c r="J56" i="3"/>
  <c r="Q56" i="3"/>
  <c r="L20" i="3"/>
  <c r="G56" i="3"/>
  <c r="F19" i="3"/>
  <c r="F56" i="3" s="1"/>
  <c r="H56" i="3"/>
  <c r="E56" i="3"/>
  <c r="L10" i="3"/>
  <c r="O10" i="3"/>
  <c r="N56" i="3"/>
  <c r="P56" i="3"/>
  <c r="O56" i="3" s="1"/>
  <c r="M56" i="3"/>
  <c r="L56" i="3" s="1"/>
  <c r="D56" i="3" l="1"/>
</calcChain>
</file>

<file path=xl/sharedStrings.xml><?xml version="1.0" encoding="utf-8"?>
<sst xmlns="http://schemas.openxmlformats.org/spreadsheetml/2006/main" count="243" uniqueCount="202">
  <si>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</si>
  <si>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</si>
  <si>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</si>
  <si>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</si>
  <si>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</si>
  <si>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</si>
  <si>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</si>
  <si>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</si>
  <si>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</si>
  <si>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</si>
  <si>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</si>
  <si>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</si>
  <si>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</si>
  <si>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</si>
  <si>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</si>
  <si>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</si>
  <si>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</si>
  <si>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</si>
  <si>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</si>
  <si>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</si>
  <si>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</si>
  <si>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</si>
  <si>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</si>
  <si>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</si>
  <si>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</si>
  <si>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</si>
  <si>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</si>
  <si>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</si>
  <si>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</si>
  <si>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</si>
  <si>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</si>
  <si>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</si>
  <si>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</si>
  <si>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</si>
  <si>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</si>
  <si>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</si>
  <si>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</si>
  <si>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</si>
  <si>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</si>
  <si>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</si>
  <si>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</si>
  <si>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</si>
  <si>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</si>
  <si>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</si>
  <si>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</si>
  <si>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</si>
  <si>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</si>
  <si>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</si>
  <si>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</si>
  <si>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</si>
  <si>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</si>
  <si>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</si>
  <si>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</si>
  <si>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</si>
  <si>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</si>
  <si>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</si>
  <si>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</si>
  <si>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</si>
  <si>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</si>
  <si>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</si>
  <si>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</si>
  <si>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</si>
  <si>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</si>
  <si>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</si>
  <si>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</si>
  <si>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</si>
  <si>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</si>
  <si>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</si>
  <si>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</si>
  <si>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</si>
  <si>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</si>
  <si>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</si>
  <si>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</si>
  <si>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</si>
  <si>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</si>
  <si>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</si>
  <si>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</si>
  <si>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</si>
  <si>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</si>
  <si>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</si>
  <si>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</si>
  <si>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</si>
  <si>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</si>
  <si>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</si>
  <si>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</si>
  <si>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</si>
  <si>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</si>
  <si>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</si>
  <si>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</si>
  <si>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</si>
  <si>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</si>
  <si>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</si>
  <si>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</si>
  <si>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</si>
  <si>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Управление образования администрации Уренского муниципального района</t>
  </si>
  <si>
    <t>осуществление образовательной деятельности по образовательным программам начального общнго образования</t>
  </si>
  <si>
    <t>реализация образовательных программ начального общего образования;                                                                                                                                организация питания обучающихся;                                                                                                                                        организация охраны здоровья обучающихся (за исключением оказания первой медико-санитпрной помощи,прохождения периодических медицинских осмотров и диспансеризации)</t>
  </si>
  <si>
    <t>Руководитель:</t>
  </si>
  <si>
    <t>Выплата по расходам на закупку товаров,работ и услуг всего:</t>
  </si>
  <si>
    <t>в том числе: на оплату контрактов заключенных до начала очередного года:</t>
  </si>
  <si>
    <t>на закупку товаров , работ,услуг по году начала закупки</t>
  </si>
  <si>
    <t>Поступления от доходов, всего:</t>
  </si>
  <si>
    <t>110</t>
  </si>
  <si>
    <t>доходы от собственности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</si>
  <si>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</si>
  <si>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</si>
  <si>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</si>
  <si>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</si>
  <si>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</si>
  <si>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</si>
  <si>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</si>
  <si>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</si>
  <si>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</si>
  <si>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</si>
  <si>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120</t>
  </si>
  <si>
    <t>180</t>
  </si>
  <si>
    <t>безвозмездные перечисления организациям</t>
  </si>
  <si>
    <t>из них:увеличение остатков</t>
  </si>
  <si>
    <t xml:space="preserve">Показатели по поступлениям и выплатам учреждения (2019год и плановый период 2020 и 2021 годов) </t>
  </si>
  <si>
    <t>2019 год и плановый период 2020 и 2021 годов</t>
  </si>
  <si>
    <t>на 2019 г.
очередной 
финансовый 
год</t>
  </si>
  <si>
    <t>на 2020 г.
1-й год плаового периода</t>
  </si>
  <si>
    <t>на 2021 г.
2-й год плаового периода</t>
  </si>
  <si>
    <t>Х</t>
  </si>
  <si>
    <t>0001</t>
  </si>
  <si>
    <t>2001</t>
  </si>
  <si>
    <t>Из них:уменьшение остатков</t>
  </si>
  <si>
    <t>074 0701 0110173080 131</t>
  </si>
  <si>
    <t>074 0701 0110421590 131</t>
  </si>
  <si>
    <t>074 0701 0110173080 111 211</t>
  </si>
  <si>
    <t>074 0701 0110421590 111 211</t>
  </si>
  <si>
    <t>074 0701 0110173080 119 213</t>
  </si>
  <si>
    <t>начисления на выплаты по оплате труда (01074310010000ДОО004)</t>
  </si>
  <si>
    <t>074 0701 0110421590 119 213</t>
  </si>
  <si>
    <t>074 0701 0110421590 111 266</t>
  </si>
  <si>
    <t>074 0701 0110173080 111 266</t>
  </si>
  <si>
    <t xml:space="preserve"> социальные пособия и компенсации персоналу в денежной форме  (01074310010000ДОО004)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</si>
  <si>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</si>
  <si>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2019 год и на плановый период 2020-2021 годов</t>
  </si>
  <si>
    <t>Бухгалтер:</t>
  </si>
  <si>
    <t>(ФИО)</t>
  </si>
  <si>
    <t>Наименование показателя (код  субсидии)</t>
  </si>
  <si>
    <t>прочие доходы</t>
  </si>
  <si>
    <t>190</t>
  </si>
  <si>
    <t>Начальник РУО</t>
  </si>
  <si>
    <t>Спирина И.И.</t>
  </si>
  <si>
    <t>на 01 января 2019г.</t>
  </si>
  <si>
    <t>074 0701 0110421590 183</t>
  </si>
  <si>
    <t>оплата труда(01074310010000ДОО004)</t>
  </si>
  <si>
    <t>074 0701 0110421590 851 291</t>
  </si>
  <si>
    <t>074 0701 0110421590 853 292</t>
  </si>
  <si>
    <t>074 0701 0110421590 853 293</t>
  </si>
  <si>
    <t>074 0701 0110421590 244 221</t>
  </si>
  <si>
    <t>Прочие работы,услуги (01074310010000ДОО004)</t>
  </si>
  <si>
    <t>074 0701 0110173080 244 226</t>
  </si>
  <si>
    <t>Увеличение стоимости основных средств (01074310010000ДОО004)</t>
  </si>
  <si>
    <t>074 0701 0110173080 244 310</t>
  </si>
  <si>
    <t>Увеличение стоимости прочих оборотных  запасов (материалов) (01074310010000ДОО004)</t>
  </si>
  <si>
    <t>074 0701 0110173080 244 346</t>
  </si>
  <si>
    <t>Коммунальные услуги  (0740110421590004)</t>
  </si>
  <si>
    <t>074 0701 0110421590 244 223</t>
  </si>
  <si>
    <t>074 0701 0110421590 244 342</t>
  </si>
  <si>
    <t>074 0701 0110421590 244 225</t>
  </si>
  <si>
    <t>074 0701 0110421590 244 226</t>
  </si>
  <si>
    <t>074 0701 0110421590 244 310</t>
  </si>
  <si>
    <t>074 0701 0110421590 244 346</t>
  </si>
  <si>
    <t>иные субсидии, предоставленные из бюджета (0740110421590004)</t>
  </si>
  <si>
    <t>074 0701 30201050050000 131</t>
  </si>
  <si>
    <t>на   01 января 2019г.</t>
  </si>
  <si>
    <t>01</t>
  </si>
  <si>
    <t>января</t>
  </si>
  <si>
    <t>муниципальное бюджетное дошкольное образовательное учреждение детский сад "Светлячок" Уренского муниципального района Нижегородской области</t>
  </si>
  <si>
    <t>5235004972/523501001</t>
  </si>
  <si>
    <t>606812, Нижегородская обл., Уренский р-он, д.Тулага ул.Комсомольская д.13</t>
  </si>
  <si>
    <t>Т.Р.Шилова</t>
  </si>
  <si>
    <t>Вихарева В.А.</t>
  </si>
  <si>
    <t>оплата труда(01074000000000ДОО004)</t>
  </si>
  <si>
    <t>начисления на выплаты по оплате труда (01074000000000ДОО004)</t>
  </si>
  <si>
    <t xml:space="preserve"> социальные пособия и компенсации персоналу в денежной форме  (010740000000ДОО004)</t>
  </si>
  <si>
    <t>Налоги,пошлины и сборы  (01074000000000ДОО004)</t>
  </si>
  <si>
    <t>Коммунальные услуги  (01074000000000ДОО004)</t>
  </si>
  <si>
    <t>Увеличение стоимости продуктов питания (01074000000000ДОО004)</t>
  </si>
  <si>
    <t>Прочие работы,услуги (01074000000000ДОО004)</t>
  </si>
  <si>
    <t>Работы,услуги по содержанию имущества  (01074000000000ДОО004)</t>
  </si>
  <si>
    <t>160</t>
  </si>
  <si>
    <t>17.12.2018</t>
  </si>
  <si>
    <t>17</t>
  </si>
  <si>
    <t>декабря</t>
  </si>
  <si>
    <t>18</t>
  </si>
  <si>
    <t>доходы от оказания платных  услуг, работ (01074310010000ДОО004)</t>
  </si>
  <si>
    <t>доходы от оказания  платных услуг, работ (01074000000000ДОО004)</t>
  </si>
  <si>
    <t>доходы от оказания платных услуг, работ(00000000000000000000)</t>
  </si>
  <si>
    <t>75678174</t>
  </si>
  <si>
    <t>Штрафы за нарушение законодательства о налогах и сборах,законодательства о страховых взносах  (00000000000000000000)</t>
  </si>
  <si>
    <t>Штрафы за нарушение законодательства о закупках и нарушение  (00000000000000000000)</t>
  </si>
  <si>
    <t>Услуги связи (00000000000000000000)</t>
  </si>
  <si>
    <t>Коммунальные услуги  (00000000000000000000)</t>
  </si>
  <si>
    <t>Работы,услуги по содержанию имущества  (00000000000000000000)</t>
  </si>
  <si>
    <t>Прочие работы,услуги (00000000000000000000)</t>
  </si>
  <si>
    <t>Увеличение стоимости основных средств (00000000000000000000)</t>
  </si>
  <si>
    <t>Увеличение стоимости продуктов питания (00000000000000000000)</t>
  </si>
  <si>
    <t>Увеличение стоимости прочих оборотных  запасов (материалов) (00000000000000000000)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</si>
</sst>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vertical="center" wrapText="1"/>
    </xf>
    <xf numFmtId="2" fontId="3" fillId="0" borderId="1" xfId="0" applyNumberFormat="1" applyFont="1" applyBorder="1" applyAlignment="1" applyProtection="1">
      <alignment horizontal="justify" vertical="center" wrapText="1"/>
    </xf>
    <xf numFmtId="2" fontId="3" fillId="0" borderId="1" xfId="0" applyNumberFormat="1" applyFont="1" applyBorder="1" applyAlignment="1" applyProtection="1">
      <alignment horizontal="right" vertical="top" wrapText="1"/>
    </xf>
    <xf numFmtId="49" fontId="3" fillId="0" borderId="0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justify" vertical="center" wrapText="1"/>
    </xf>
    <xf numFmtId="49" fontId="3" fillId="0" borderId="0" xfId="0" applyNumberFormat="1" applyFont="1" applyBorder="1" applyAlignment="1" applyProtection="1">
      <alignment horizontal="justify" vertical="center" wrapText="1"/>
    </xf>
    <xf numFmtId="2" fontId="3" fillId="0" borderId="0" xfId="0" applyNumberFormat="1" applyFont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right"/>
    </xf>
    <xf numFmtId="0" fontId="7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0" xfId="0" applyFont="1"/>
    <xf numFmtId="2" fontId="9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49" fontId="15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vertical="top"/>
    </xf>
    <xf numFmtId="49" fontId="15" fillId="0" borderId="0" xfId="0" applyNumberFormat="1" applyFont="1" applyBorder="1" applyAlignment="1" applyProtection="1"/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49" fontId="16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center"/>
    </xf>
    <xf numFmtId="0" fontId="15" fillId="0" borderId="2" xfId="0" applyFont="1" applyBorder="1" applyAlignment="1" applyProtection="1"/>
    <xf numFmtId="0" fontId="15" fillId="0" borderId="0" xfId="0" applyFont="1" applyBorder="1" applyAlignment="1" applyProtection="1">
      <alignment horizontal="right" wrapText="1"/>
    </xf>
    <xf numFmtId="0" fontId="15" fillId="0" borderId="0" xfId="0" applyFont="1" applyBorder="1" applyAlignment="1" applyProtection="1">
      <alignment horizontal="left" wrapText="1"/>
    </xf>
    <xf numFmtId="49" fontId="15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49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wrapText="1"/>
    </xf>
    <xf numFmtId="49" fontId="15" fillId="0" borderId="0" xfId="0" applyNumberFormat="1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justify"/>
    </xf>
    <xf numFmtId="0" fontId="17" fillId="0" borderId="0" xfId="0" applyFont="1" applyBorder="1" applyAlignment="1" applyProtection="1"/>
    <xf numFmtId="0" fontId="18" fillId="0" borderId="0" xfId="0" applyFont="1"/>
    <xf numFmtId="0" fontId="0" fillId="0" borderId="1" xfId="0" applyBorder="1" applyAlignment="1">
      <alignment horizontal="center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top" wrapText="1"/>
    </xf>
    <xf numFmtId="0" fontId="19" fillId="0" borderId="4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2" fontId="19" fillId="0" borderId="1" xfId="0" applyNumberFormat="1" applyFont="1" applyBorder="1" applyAlignment="1" applyProtection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49" fontId="9" fillId="0" borderId="1" xfId="0" applyNumberFormat="1" applyFont="1" applyBorder="1" applyAlignment="1" applyProtection="1">
      <alignment horizontal="center" vertical="top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 vertical="top" wrapText="1"/>
    </xf>
    <xf numFmtId="49" fontId="19" fillId="0" borderId="3" xfId="0" applyNumberFormat="1" applyFont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top" wrapText="1"/>
    </xf>
    <xf numFmtId="2" fontId="19" fillId="0" borderId="1" xfId="0" applyNumberFormat="1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2" fontId="9" fillId="0" borderId="1" xfId="0" applyNumberFormat="1" applyFont="1" applyBorder="1"/>
    <xf numFmtId="0" fontId="20" fillId="0" borderId="1" xfId="0" applyFont="1" applyBorder="1"/>
    <xf numFmtId="2" fontId="20" fillId="0" borderId="1" xfId="0" applyNumberFormat="1" applyFont="1" applyBorder="1"/>
    <xf numFmtId="0" fontId="1" fillId="0" borderId="0" xfId="0" applyFont="1" applyBorder="1" applyAlignment="1" applyProtection="1"/>
    <xf numFmtId="49" fontId="1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5" xfId="0" applyBorder="1"/>
    <xf numFmtId="0" fontId="21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9" fillId="0" borderId="1" xfId="0" applyNumberFormat="1" applyFont="1" applyBorder="1"/>
    <xf numFmtId="2" fontId="10" fillId="0" borderId="1" xfId="0" applyNumberFormat="1" applyFont="1" applyBorder="1"/>
    <xf numFmtId="0" fontId="8" fillId="0" borderId="0" xfId="0" applyFont="1" applyBorder="1" applyAlignment="1" applyProtection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top"/>
    </xf>
    <xf numFmtId="49" fontId="15" fillId="0" borderId="5" xfId="0" applyNumberFormat="1" applyFont="1" applyBorder="1" applyAlignment="1" applyProtection="1">
      <alignment horizontal="left"/>
    </xf>
    <xf numFmtId="49" fontId="15" fillId="0" borderId="5" xfId="0" applyNumberFormat="1" applyFont="1" applyBorder="1" applyAlignment="1" applyProtection="1">
      <alignment horizontal="center"/>
    </xf>
    <xf numFmtId="49" fontId="15" fillId="0" borderId="6" xfId="0" applyNumberFormat="1" applyFont="1" applyBorder="1" applyAlignment="1" applyProtection="1">
      <alignment horizontal="center"/>
    </xf>
    <xf numFmtId="49" fontId="15" fillId="0" borderId="7" xfId="0" applyNumberFormat="1" applyFont="1" applyBorder="1" applyAlignment="1" applyProtection="1">
      <alignment horizontal="center"/>
    </xf>
    <xf numFmtId="49" fontId="15" fillId="0" borderId="3" xfId="0" applyNumberFormat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wrapText="1"/>
    </xf>
    <xf numFmtId="49" fontId="15" fillId="0" borderId="0" xfId="0" applyNumberFormat="1" applyFont="1" applyBorder="1" applyAlignment="1" applyProtection="1">
      <alignment horizontal="left" vertical="center"/>
    </xf>
    <xf numFmtId="49" fontId="15" fillId="0" borderId="6" xfId="0" applyNumberFormat="1" applyFont="1" applyBorder="1" applyAlignment="1" applyProtection="1">
      <alignment horizontal="center" vertical="center"/>
    </xf>
    <xf numFmtId="49" fontId="15" fillId="0" borderId="7" xfId="0" applyNumberFormat="1" applyFont="1" applyBorder="1" applyAlignment="1" applyProtection="1">
      <alignment horizontal="center" vertical="center"/>
    </xf>
    <xf numFmtId="49" fontId="15" fillId="0" borderId="3" xfId="0" applyNumberFormat="1" applyFont="1" applyBorder="1" applyAlignment="1" applyProtection="1">
      <alignment horizontal="center" vertical="center"/>
    </xf>
    <xf numFmtId="49" fontId="15" fillId="0" borderId="6" xfId="0" applyNumberFormat="1" applyFont="1" applyBorder="1" applyAlignment="1" applyProtection="1">
      <alignment horizontal="center" wrapText="1"/>
    </xf>
    <xf numFmtId="49" fontId="15" fillId="0" borderId="7" xfId="0" applyNumberFormat="1" applyFont="1" applyBorder="1" applyAlignment="1" applyProtection="1">
      <alignment horizontal="center" wrapText="1"/>
    </xf>
    <xf numFmtId="49" fontId="15" fillId="0" borderId="3" xfId="0" applyNumberFormat="1" applyFont="1" applyBorder="1" applyAlignment="1" applyProtection="1">
      <alignment horizontal="center" wrapText="1"/>
    </xf>
    <xf numFmtId="49" fontId="16" fillId="0" borderId="5" xfId="0" applyNumberFormat="1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49" fontId="15" fillId="0" borderId="8" xfId="0" applyNumberFormat="1" applyFont="1" applyBorder="1" applyAlignment="1" applyProtection="1">
      <alignment horizontal="center" vertical="center"/>
    </xf>
    <xf numFmtId="49" fontId="15" fillId="0" borderId="5" xfId="0" applyNumberFormat="1" applyFont="1" applyBorder="1" applyAlignment="1" applyProtection="1">
      <alignment horizontal="center" vertical="center"/>
    </xf>
    <xf numFmtId="49" fontId="15" fillId="0" borderId="9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2"/>
  <sheetViews>
    <sheetView topLeftCell="A8" zoomScale="75" zoomScaleNormal="75" workbookViewId="0">
      <selection activeCell="FC7" sqref="FC7"/>
    </sheetView>
  </sheetViews>
  <sheetFormatPr defaultRowHeight="12.75" customHeight="1" x14ac:dyDescent="0.2"/>
  <cols>
    <col min="1" max="30" width="0.85546875" customWidth="1"/>
    <col min="31" max="31" width="0.7109375" customWidth="1"/>
    <col min="32" max="33" width="0.85546875" customWidth="1"/>
    <col min="34" max="34" width="25.85546875" customWidth="1"/>
    <col min="35" max="43" width="0.85546875" customWidth="1"/>
    <col min="44" max="44" width="3.85546875" customWidth="1"/>
    <col min="45" max="45" width="0.85546875" customWidth="1"/>
    <col min="46" max="46" width="2.140625" customWidth="1"/>
    <col min="47" max="74" width="0.85546875" customWidth="1"/>
    <col min="75" max="75" width="6.42578125" customWidth="1"/>
    <col min="76" max="85" width="0.85546875" customWidth="1"/>
    <col min="86" max="86" width="6" customWidth="1"/>
    <col min="87" max="120" width="0.85546875" customWidth="1"/>
    <col min="121" max="121" width="3.42578125" customWidth="1"/>
    <col min="122" max="135" width="0.85546875" customWidth="1"/>
    <col min="136" max="136" width="2.42578125" customWidth="1"/>
    <col min="137" max="137" width="7.5703125" customWidth="1"/>
    <col min="138" max="138" width="4.7109375" customWidth="1"/>
    <col min="139" max="152" width="0.85546875" customWidth="1"/>
    <col min="153" max="153" width="10.140625" customWidth="1"/>
  </cols>
  <sheetData>
    <row r="1" spans="1:153" ht="15" customHeight="1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</row>
    <row r="2" spans="1:153" ht="40.5" customHeigh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95" t="s">
        <v>0</v>
      </c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ht="30.75" customHeigh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96" t="s">
        <v>144</v>
      </c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</row>
    <row r="4" spans="1:153" ht="29.25" customHeight="1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97" t="s">
        <v>1</v>
      </c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</row>
    <row r="5" spans="1:153" ht="24.75" customHeight="1" x14ac:dyDescent="0.3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31"/>
      <c r="DS5" s="31"/>
      <c r="DT5" s="96" t="s">
        <v>145</v>
      </c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</row>
    <row r="6" spans="1:153" ht="30.75" customHeight="1" x14ac:dyDescent="0.3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98" t="s">
        <v>2</v>
      </c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31"/>
      <c r="DS6" s="31"/>
      <c r="DT6" s="98" t="s">
        <v>3</v>
      </c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</row>
    <row r="7" spans="1:153" ht="21.75" customHeight="1" x14ac:dyDescent="0.3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2" t="s">
        <v>4</v>
      </c>
      <c r="DG7" s="100" t="s">
        <v>186</v>
      </c>
      <c r="DH7" s="100"/>
      <c r="DI7" s="100"/>
      <c r="DJ7" s="100"/>
      <c r="DK7" s="31">
        <v>25</v>
      </c>
      <c r="DL7" s="31"/>
      <c r="DM7" s="31"/>
      <c r="DN7" s="100" t="s">
        <v>187</v>
      </c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93">
        <v>20</v>
      </c>
      <c r="EG7" s="93"/>
      <c r="EH7" s="93"/>
      <c r="EI7" s="93"/>
      <c r="EJ7" s="99" t="s">
        <v>188</v>
      </c>
      <c r="EK7" s="99"/>
      <c r="EL7" s="99"/>
      <c r="EM7" s="99"/>
      <c r="EN7" s="31" t="s">
        <v>5</v>
      </c>
      <c r="EO7" s="31"/>
      <c r="EP7" s="31"/>
      <c r="EQ7" s="31"/>
      <c r="ER7" s="31"/>
      <c r="ES7" s="31"/>
      <c r="ET7" s="31"/>
      <c r="EU7" s="31"/>
      <c r="EV7" s="31"/>
      <c r="EW7" s="31"/>
    </row>
    <row r="8" spans="1:153" ht="39.75" customHeight="1" x14ac:dyDescent="0.3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3"/>
      <c r="ES8" s="31"/>
      <c r="ET8" s="31"/>
      <c r="EU8" s="31"/>
      <c r="EV8" s="31"/>
      <c r="EW8" s="31"/>
    </row>
    <row r="9" spans="1:153" ht="28.5" customHeight="1" x14ac:dyDescent="0.3">
      <c r="A9" s="92" t="s">
        <v>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</row>
    <row r="10" spans="1:153" ht="26.25" customHeight="1" x14ac:dyDescent="0.3">
      <c r="A10" s="92" t="s">
        <v>138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</row>
    <row r="11" spans="1:153" ht="15" customHeight="1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</row>
    <row r="12" spans="1:153" ht="26.25" customHeight="1" x14ac:dyDescent="0.3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94" t="s">
        <v>7</v>
      </c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</row>
    <row r="13" spans="1:153" ht="21.75" customHeight="1" x14ac:dyDescent="0.3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2"/>
      <c r="CN13" s="31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2" t="s">
        <v>8</v>
      </c>
      <c r="EG13" s="31"/>
      <c r="EH13" s="101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</row>
    <row r="14" spans="1:153" ht="27" customHeight="1" x14ac:dyDescent="0.3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6"/>
      <c r="AK14" s="37"/>
      <c r="AL14" s="38"/>
      <c r="AM14" s="38"/>
      <c r="AN14" s="38"/>
      <c r="AO14" s="38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1"/>
      <c r="BG14" s="37" t="s">
        <v>4</v>
      </c>
      <c r="BH14" s="112" t="s">
        <v>169</v>
      </c>
      <c r="BI14" s="112"/>
      <c r="BJ14" s="112"/>
      <c r="BK14" s="112"/>
      <c r="BL14" s="36" t="s">
        <v>4</v>
      </c>
      <c r="BM14" s="36"/>
      <c r="BN14" s="36"/>
      <c r="BO14" s="112" t="s">
        <v>170</v>
      </c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36"/>
      <c r="CH14" s="113">
        <v>2019</v>
      </c>
      <c r="CI14" s="113"/>
      <c r="CJ14" s="113"/>
      <c r="CK14" s="113"/>
      <c r="CL14" s="113"/>
      <c r="CM14" s="113"/>
      <c r="CN14" s="113"/>
      <c r="CO14" s="36" t="s">
        <v>5</v>
      </c>
      <c r="CP14" s="36"/>
      <c r="CQ14" s="36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4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2" t="s">
        <v>9</v>
      </c>
      <c r="EG14" s="31"/>
      <c r="EH14" s="101" t="s">
        <v>185</v>
      </c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3"/>
    </row>
    <row r="15" spans="1:153" ht="25.5" customHeight="1" x14ac:dyDescent="0.3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7"/>
      <c r="BH15" s="38"/>
      <c r="BI15" s="38"/>
      <c r="BJ15" s="38"/>
      <c r="BK15" s="38"/>
      <c r="BL15" s="36"/>
      <c r="BM15" s="36"/>
      <c r="BN15" s="36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6"/>
      <c r="CH15" s="36"/>
      <c r="CI15" s="36"/>
      <c r="CJ15" s="36"/>
      <c r="CK15" s="38"/>
      <c r="CL15" s="38"/>
      <c r="CM15" s="38"/>
      <c r="CN15" s="38"/>
      <c r="CO15" s="36"/>
      <c r="CP15" s="36"/>
      <c r="CQ15" s="36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4"/>
      <c r="DS15" s="34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2"/>
      <c r="EG15" s="31"/>
      <c r="EH15" s="101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3"/>
    </row>
    <row r="16" spans="1:153" ht="28.5" customHeight="1" x14ac:dyDescent="0.3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4"/>
      <c r="BZ16" s="34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2"/>
      <c r="CN16" s="31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4"/>
      <c r="DS16" s="34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2"/>
      <c r="EG16" s="31"/>
      <c r="EH16" s="101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3"/>
    </row>
    <row r="17" spans="1:153" ht="40.5" customHeight="1" x14ac:dyDescent="0.35">
      <c r="A17" s="39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104" t="s">
        <v>171</v>
      </c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31"/>
      <c r="DR17" s="34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2" t="s">
        <v>11</v>
      </c>
      <c r="EG17" s="31"/>
      <c r="EH17" s="101" t="s">
        <v>192</v>
      </c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3"/>
    </row>
    <row r="18" spans="1:153" ht="27.75" customHeight="1" x14ac:dyDescent="0.35">
      <c r="A18" s="39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7"/>
      <c r="V18" s="40"/>
      <c r="W18" s="40"/>
      <c r="X18" s="40"/>
      <c r="Y18" s="40"/>
      <c r="Z18" s="36"/>
      <c r="AA18" s="36"/>
      <c r="AB18" s="36"/>
      <c r="AC18" s="31"/>
      <c r="AD18" s="31"/>
      <c r="AE18" s="31"/>
      <c r="AF18" s="31"/>
      <c r="AG18" s="31"/>
      <c r="AH18" s="31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31" t="s">
        <v>13</v>
      </c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41"/>
      <c r="EH18" s="109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1"/>
    </row>
    <row r="19" spans="1:153" ht="48.75" customHeight="1" x14ac:dyDescent="0.35">
      <c r="A19" s="39" t="s">
        <v>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31"/>
      <c r="DR19" s="34"/>
      <c r="DS19" s="34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42"/>
      <c r="EG19" s="31"/>
      <c r="EH19" s="101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3"/>
    </row>
    <row r="20" spans="1:153" ht="24" customHeight="1" x14ac:dyDescent="0.3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31"/>
      <c r="BU20" s="31"/>
      <c r="BV20" s="31"/>
      <c r="BW20" s="31"/>
      <c r="BX20" s="31"/>
      <c r="BY20" s="34"/>
      <c r="BZ20" s="34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2"/>
      <c r="CN20" s="31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4"/>
      <c r="DS20" s="34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2"/>
      <c r="EG20" s="31"/>
      <c r="EH20" s="115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7"/>
    </row>
    <row r="21" spans="1:153" ht="24" customHeight="1" x14ac:dyDescent="0.2">
      <c r="A21" s="45" t="s">
        <v>15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105" t="s">
        <v>172</v>
      </c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6"/>
      <c r="CN21" s="45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7" t="s">
        <v>16</v>
      </c>
      <c r="EG21" s="45"/>
      <c r="EH21" s="106" t="s">
        <v>17</v>
      </c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8"/>
    </row>
    <row r="22" spans="1:153" ht="31.5" customHeight="1" x14ac:dyDescent="0.2">
      <c r="A22" s="48" t="s">
        <v>18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7"/>
      <c r="CN22" s="45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7" t="s">
        <v>19</v>
      </c>
      <c r="EG22" s="45"/>
      <c r="EH22" s="106" t="s">
        <v>20</v>
      </c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8"/>
    </row>
    <row r="23" spans="1:153" ht="23.25" x14ac:dyDescent="0.2">
      <c r="A23" s="48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8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</row>
    <row r="24" spans="1:153" ht="18.75" customHeight="1" x14ac:dyDescent="0.35">
      <c r="A24" s="39" t="s">
        <v>21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31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114" t="s">
        <v>94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</row>
    <row r="25" spans="1:153" ht="16.7" customHeight="1" x14ac:dyDescent="0.35">
      <c r="A25" s="39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31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</row>
    <row r="26" spans="1:153" ht="23.25" x14ac:dyDescent="0.35">
      <c r="A26" s="3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51"/>
      <c r="CP26" s="51"/>
      <c r="CQ26" s="51"/>
      <c r="CR26" s="51"/>
      <c r="CS26" s="51"/>
      <c r="CT26" s="51"/>
      <c r="CU26" s="51"/>
      <c r="CV26" s="5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</row>
    <row r="27" spans="1:153" ht="16.7" customHeight="1" x14ac:dyDescent="0.35">
      <c r="A27" s="39" t="s">
        <v>23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114" t="s">
        <v>173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</row>
    <row r="28" spans="1:153" ht="16.7" customHeight="1" x14ac:dyDescent="0.35">
      <c r="A28" s="39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</row>
    <row r="29" spans="1:153" ht="16.7" customHeight="1" x14ac:dyDescent="0.35">
      <c r="A29" s="39" t="s">
        <v>25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</row>
    <row r="30" spans="1:153" ht="23.25" x14ac:dyDescent="0.3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</row>
    <row r="31" spans="1:153" ht="16.7" customHeight="1" x14ac:dyDescent="0.3">
      <c r="A31" s="92" t="s">
        <v>26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</row>
    <row r="32" spans="1:153" ht="22.5" x14ac:dyDescent="0.3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</row>
    <row r="33" spans="1:153" ht="23.25" x14ac:dyDescent="0.35">
      <c r="A33" s="53" t="s">
        <v>27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31"/>
      <c r="ET33" s="31"/>
      <c r="EU33" s="31"/>
      <c r="EV33" s="31"/>
      <c r="EW33" s="31"/>
    </row>
    <row r="34" spans="1:153" ht="50.25" customHeight="1" x14ac:dyDescent="0.35">
      <c r="A34" s="118" t="s">
        <v>95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</row>
    <row r="35" spans="1:153" ht="23.25" x14ac:dyDescent="0.35">
      <c r="A35" s="53" t="s">
        <v>28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</row>
    <row r="36" spans="1:153" ht="123" customHeight="1" x14ac:dyDescent="0.35">
      <c r="A36" s="118" t="s">
        <v>96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</row>
    <row r="37" spans="1:153" ht="23.25" x14ac:dyDescent="0.35">
      <c r="A37" s="53" t="s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</row>
    <row r="38" spans="1:153" ht="23.25" customHeight="1" x14ac:dyDescent="0.3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</row>
    <row r="39" spans="1:153" ht="23.25" x14ac:dyDescent="0.35">
      <c r="A39" s="53" t="s">
        <v>30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</row>
    <row r="40" spans="1:153" ht="23.25" x14ac:dyDescent="0.3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</row>
    <row r="41" spans="1:153" ht="23.25" x14ac:dyDescent="0.35">
      <c r="A41" s="53" t="s">
        <v>31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</row>
    <row r="42" spans="1:153" ht="23.25" x14ac:dyDescent="0.3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</row>
    <row r="43" spans="1:153" ht="23.25" x14ac:dyDescent="0.35">
      <c r="A43" s="53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</row>
    <row r="44" spans="1:153" ht="23.25" x14ac:dyDescent="0.3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</row>
    <row r="45" spans="1:153" ht="12.75" customHeight="1" x14ac:dyDescent="0.3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</row>
    <row r="46" spans="1:153" ht="12.75" customHeight="1" x14ac:dyDescent="0.3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</row>
    <row r="47" spans="1:153" ht="12.75" customHeight="1" x14ac:dyDescent="0.3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</row>
    <row r="48" spans="1:153" ht="12.75" customHeight="1" x14ac:dyDescent="0.3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</row>
    <row r="49" spans="1:153" ht="12.75" customHeight="1" x14ac:dyDescent="0.3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</row>
    <row r="50" spans="1:153" ht="12.75" customHeight="1" x14ac:dyDescent="0.3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</row>
    <row r="51" spans="1:153" ht="12.75" customHeight="1" x14ac:dyDescent="0.3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</row>
    <row r="52" spans="1:153" ht="12.75" customHeight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</row>
  </sheetData>
  <mergeCells count="39">
    <mergeCell ref="EH22:EW22"/>
    <mergeCell ref="AS24:EW25"/>
    <mergeCell ref="EH20:EW20"/>
    <mergeCell ref="AS27:EW29"/>
    <mergeCell ref="A44:DD44"/>
    <mergeCell ref="A31:DD31"/>
    <mergeCell ref="A34:DD34"/>
    <mergeCell ref="A36:DD36"/>
    <mergeCell ref="A38:DD38"/>
    <mergeCell ref="A40:DD40"/>
    <mergeCell ref="A42:DD42"/>
    <mergeCell ref="CX33:ER33"/>
    <mergeCell ref="EH13:EW13"/>
    <mergeCell ref="BH14:BK14"/>
    <mergeCell ref="BO14:CF14"/>
    <mergeCell ref="CH14:CN14"/>
    <mergeCell ref="EH14:EW14"/>
    <mergeCell ref="EH15:EW15"/>
    <mergeCell ref="EH16:EW16"/>
    <mergeCell ref="AI17:DP19"/>
    <mergeCell ref="EH17:EW17"/>
    <mergeCell ref="AI21:BW21"/>
    <mergeCell ref="EH21:EW21"/>
    <mergeCell ref="EH18:EW18"/>
    <mergeCell ref="EH19:EW19"/>
    <mergeCell ref="A9:EW9"/>
    <mergeCell ref="EF7:EI7"/>
    <mergeCell ref="EH12:EW12"/>
    <mergeCell ref="A10:EW10"/>
    <mergeCell ref="CX2:EW2"/>
    <mergeCell ref="CX3:EW3"/>
    <mergeCell ref="CX4:EW4"/>
    <mergeCell ref="CX5:DQ5"/>
    <mergeCell ref="DT5:EW5"/>
    <mergeCell ref="CX6:DQ6"/>
    <mergeCell ref="DT6:EW6"/>
    <mergeCell ref="EJ7:EM7"/>
    <mergeCell ref="DG7:DJ7"/>
    <mergeCell ref="DN7:EE7"/>
  </mergeCells>
  <phoneticPr fontId="0" type="noConversion"/>
  <pageMargins left="0.7" right="0.7" top="0.75" bottom="0.75" header="0.3" footer="0.3"/>
  <pageSetup paperSize="9" scale="4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F14" sqref="F14"/>
    </sheetView>
  </sheetViews>
  <sheetFormatPr defaultRowHeight="12.75" customHeight="1" x14ac:dyDescent="0.2"/>
  <cols>
    <col min="1" max="1" width="6.28515625" customWidth="1"/>
    <col min="2" max="2" width="62.42578125" customWidth="1"/>
    <col min="3" max="3" width="26.28515625" customWidth="1"/>
  </cols>
  <sheetData>
    <row r="1" spans="1:3" ht="12.75" customHeight="1" x14ac:dyDescent="0.2">
      <c r="A1" s="2"/>
      <c r="B1" s="2"/>
      <c r="C1" s="3" t="s">
        <v>33</v>
      </c>
    </row>
    <row r="2" spans="1:3" ht="14.25" customHeight="1" x14ac:dyDescent="0.2">
      <c r="A2" s="2"/>
      <c r="B2" s="119" t="s">
        <v>34</v>
      </c>
      <c r="C2" s="119"/>
    </row>
    <row r="3" spans="1:3" ht="14.25" customHeight="1" x14ac:dyDescent="0.2">
      <c r="A3" s="2"/>
      <c r="B3" s="119" t="s">
        <v>146</v>
      </c>
      <c r="C3" s="119"/>
    </row>
    <row r="4" spans="1:3" ht="12.75" customHeight="1" x14ac:dyDescent="0.2">
      <c r="A4" s="2"/>
      <c r="B4" s="2"/>
      <c r="C4" s="2"/>
    </row>
    <row r="5" spans="1:3" ht="12.75" customHeight="1" x14ac:dyDescent="0.2">
      <c r="A5" s="4" t="s">
        <v>35</v>
      </c>
      <c r="B5" s="4" t="s">
        <v>36</v>
      </c>
      <c r="C5" s="4" t="s">
        <v>37</v>
      </c>
    </row>
    <row r="6" spans="1:3" ht="12.75" customHeight="1" x14ac:dyDescent="0.2">
      <c r="A6" s="4">
        <v>1</v>
      </c>
      <c r="B6" s="4">
        <v>2</v>
      </c>
      <c r="C6" s="4">
        <v>3</v>
      </c>
    </row>
    <row r="7" spans="1:3" ht="12.75" customHeight="1" x14ac:dyDescent="0.2">
      <c r="A7" s="5"/>
      <c r="B7" s="6" t="s">
        <v>38</v>
      </c>
      <c r="C7" s="25"/>
    </row>
    <row r="8" spans="1:3" ht="25.5" customHeight="1" x14ac:dyDescent="0.2">
      <c r="A8" s="6"/>
      <c r="B8" s="6" t="s">
        <v>39</v>
      </c>
      <c r="C8" s="25">
        <v>2003.3</v>
      </c>
    </row>
    <row r="9" spans="1:3" ht="12.75" customHeight="1" x14ac:dyDescent="0.2">
      <c r="A9" s="5"/>
      <c r="B9" s="6" t="s">
        <v>40</v>
      </c>
      <c r="C9" s="25">
        <v>42.5</v>
      </c>
    </row>
    <row r="10" spans="1:3" ht="12.75" customHeight="1" x14ac:dyDescent="0.2">
      <c r="A10" s="5"/>
      <c r="B10" s="6" t="s">
        <v>41</v>
      </c>
      <c r="C10" s="25">
        <v>51.5</v>
      </c>
    </row>
    <row r="11" spans="1:3" ht="12.75" customHeight="1" x14ac:dyDescent="0.2">
      <c r="A11" s="5"/>
      <c r="B11" s="6" t="s">
        <v>40</v>
      </c>
      <c r="C11" s="25">
        <v>0</v>
      </c>
    </row>
    <row r="12" spans="1:3" ht="12.75" customHeight="1" x14ac:dyDescent="0.2">
      <c r="A12" s="5"/>
      <c r="B12" s="6" t="s">
        <v>42</v>
      </c>
      <c r="C12" s="25">
        <v>438.1</v>
      </c>
    </row>
    <row r="13" spans="1:3" ht="25.5" customHeight="1" x14ac:dyDescent="0.2">
      <c r="A13" s="6"/>
      <c r="B13" s="6" t="s">
        <v>43</v>
      </c>
      <c r="C13" s="25">
        <v>438.1</v>
      </c>
    </row>
    <row r="14" spans="1:3" ht="25.5" customHeight="1" x14ac:dyDescent="0.2">
      <c r="A14" s="6"/>
      <c r="B14" s="6" t="s">
        <v>44</v>
      </c>
      <c r="C14" s="25">
        <v>438.1</v>
      </c>
    </row>
    <row r="15" spans="1:3" ht="12.75" customHeight="1" x14ac:dyDescent="0.2">
      <c r="A15" s="5"/>
      <c r="B15" s="5"/>
      <c r="C15" s="25"/>
    </row>
    <row r="16" spans="1:3" ht="25.5" customHeight="1" x14ac:dyDescent="0.2">
      <c r="A16" s="5"/>
      <c r="B16" s="6" t="s">
        <v>45</v>
      </c>
      <c r="C16" s="25"/>
    </row>
    <row r="17" spans="1:3" ht="12.75" customHeight="1" x14ac:dyDescent="0.2">
      <c r="A17" s="5"/>
      <c r="B17" s="6" t="s">
        <v>46</v>
      </c>
      <c r="C17" s="25"/>
    </row>
    <row r="18" spans="1:3" ht="12.75" customHeight="1" x14ac:dyDescent="0.2">
      <c r="A18" s="5"/>
      <c r="B18" s="6" t="s">
        <v>47</v>
      </c>
      <c r="C18" s="25"/>
    </row>
    <row r="19" spans="1:3" ht="12.75" customHeight="1" x14ac:dyDescent="0.2">
      <c r="A19" s="5"/>
      <c r="B19" s="6" t="s">
        <v>48</v>
      </c>
      <c r="C19" s="25"/>
    </row>
    <row r="20" spans="1:3" ht="12.75" customHeight="1" x14ac:dyDescent="0.2">
      <c r="A20" s="5"/>
      <c r="B20" s="6" t="s">
        <v>49</v>
      </c>
      <c r="C20" s="25"/>
    </row>
    <row r="21" spans="1:3" ht="25.5" customHeight="1" x14ac:dyDescent="0.2">
      <c r="A21" s="5"/>
      <c r="B21" s="6" t="s">
        <v>50</v>
      </c>
      <c r="C21" s="25"/>
    </row>
    <row r="22" spans="1:3" ht="12.75" customHeight="1" x14ac:dyDescent="0.2">
      <c r="A22" s="5"/>
      <c r="B22" s="6" t="s">
        <v>51</v>
      </c>
      <c r="C22" s="25"/>
    </row>
    <row r="23" spans="1:3" ht="25.5" customHeight="1" x14ac:dyDescent="0.2">
      <c r="A23" s="5"/>
      <c r="B23" s="6" t="s">
        <v>52</v>
      </c>
      <c r="C23" s="25"/>
    </row>
  </sheetData>
  <mergeCells count="2">
    <mergeCell ref="B2:C2"/>
    <mergeCell ref="B3:C3"/>
  </mergeCells>
  <phoneticPr fontId="0" type="noConversion"/>
  <pageMargins left="0.7" right="0.7" top="0.75" bottom="0.75" header="0.3" footer="0.3"/>
  <pageSetup paperSize="9" scale="9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32" zoomScale="70" zoomScaleNormal="70" workbookViewId="0">
      <selection activeCell="C50" sqref="C50"/>
    </sheetView>
  </sheetViews>
  <sheetFormatPr defaultRowHeight="12.75" x14ac:dyDescent="0.2"/>
  <cols>
    <col min="1" max="1" width="45.28515625" customWidth="1"/>
    <col min="2" max="2" width="6.85546875" customWidth="1"/>
    <col min="3" max="3" width="27.140625" customWidth="1"/>
    <col min="4" max="4" width="16.42578125" customWidth="1"/>
    <col min="5" max="5" width="18.28515625" customWidth="1"/>
    <col min="6" max="6" width="8.85546875" hidden="1" customWidth="1"/>
    <col min="7" max="7" width="15" customWidth="1"/>
    <col min="8" max="8" width="11.5703125" customWidth="1"/>
    <col min="9" max="9" width="9.5703125" customWidth="1"/>
    <col min="10" max="10" width="16.7109375" customWidth="1"/>
    <col min="11" max="11" width="10.5703125" customWidth="1"/>
    <col min="12" max="12" width="17.28515625" customWidth="1"/>
    <col min="13" max="13" width="19" customWidth="1"/>
    <col min="14" max="14" width="16.140625" customWidth="1"/>
    <col min="15" max="15" width="17.140625" customWidth="1"/>
    <col min="16" max="16" width="17.42578125" customWidth="1"/>
    <col min="17" max="17" width="16.28515625" customWidth="1"/>
  </cols>
  <sheetData>
    <row r="1" spans="1:17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  <c r="P1" s="22" t="s">
        <v>53</v>
      </c>
    </row>
    <row r="2" spans="1:17" ht="15" x14ac:dyDescent="0.25">
      <c r="A2" s="19"/>
      <c r="B2" s="81" t="s">
        <v>118</v>
      </c>
      <c r="C2" s="20"/>
      <c r="D2" s="20"/>
      <c r="E2" s="20"/>
      <c r="F2" s="20"/>
      <c r="G2" s="20"/>
      <c r="H2" s="20"/>
      <c r="I2" s="20"/>
      <c r="J2" s="20"/>
      <c r="K2" s="19"/>
      <c r="L2" s="18"/>
      <c r="M2" s="18"/>
      <c r="N2" s="18"/>
      <c r="O2" s="18"/>
      <c r="P2" s="18"/>
    </row>
    <row r="3" spans="1:17" ht="15" x14ac:dyDescent="0.25">
      <c r="A3" s="19"/>
      <c r="B3" s="119" t="s">
        <v>146</v>
      </c>
      <c r="C3" s="133"/>
      <c r="D3" s="133"/>
      <c r="E3" s="133"/>
      <c r="F3" s="133"/>
      <c r="G3" s="133"/>
      <c r="H3" s="20"/>
      <c r="I3" s="20"/>
      <c r="J3" s="20"/>
      <c r="K3" s="19"/>
      <c r="L3" s="18"/>
      <c r="M3" s="18"/>
      <c r="N3" s="18"/>
      <c r="O3" s="18"/>
      <c r="P3" s="18"/>
    </row>
    <row r="4" spans="1:17" ht="1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8"/>
      <c r="M4" s="18"/>
      <c r="N4" s="18"/>
      <c r="O4" s="18"/>
      <c r="P4" s="18"/>
    </row>
    <row r="5" spans="1:17" ht="15.75" customHeight="1" x14ac:dyDescent="0.2">
      <c r="A5" s="128" t="s">
        <v>141</v>
      </c>
      <c r="B5" s="136" t="s">
        <v>54</v>
      </c>
      <c r="C5" s="128" t="s">
        <v>55</v>
      </c>
      <c r="D5" s="123" t="s">
        <v>56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</row>
    <row r="6" spans="1:17" ht="15.75" x14ac:dyDescent="0.25">
      <c r="A6" s="129"/>
      <c r="B6" s="137"/>
      <c r="C6" s="129"/>
      <c r="D6" s="128" t="s">
        <v>91</v>
      </c>
      <c r="E6" s="123" t="s">
        <v>58</v>
      </c>
      <c r="F6" s="124"/>
      <c r="G6" s="124"/>
      <c r="H6" s="124"/>
      <c r="I6" s="124"/>
      <c r="J6" s="124"/>
      <c r="K6" s="125"/>
      <c r="L6" s="128" t="s">
        <v>92</v>
      </c>
      <c r="M6" s="120" t="s">
        <v>58</v>
      </c>
      <c r="N6" s="121"/>
      <c r="O6" s="128" t="s">
        <v>93</v>
      </c>
      <c r="P6" s="126" t="s">
        <v>58</v>
      </c>
      <c r="Q6" s="127"/>
    </row>
    <row r="7" spans="1:17" ht="120.75" customHeight="1" x14ac:dyDescent="0.2">
      <c r="A7" s="129"/>
      <c r="B7" s="137"/>
      <c r="C7" s="129"/>
      <c r="D7" s="129"/>
      <c r="E7" s="128" t="s">
        <v>59</v>
      </c>
      <c r="F7" s="128" t="s">
        <v>60</v>
      </c>
      <c r="G7" s="128" t="s">
        <v>61</v>
      </c>
      <c r="H7" s="128" t="s">
        <v>62</v>
      </c>
      <c r="I7" s="128" t="s">
        <v>63</v>
      </c>
      <c r="J7" s="134" t="s">
        <v>64</v>
      </c>
      <c r="K7" s="135"/>
      <c r="L7" s="129"/>
      <c r="M7" s="131" t="s">
        <v>59</v>
      </c>
      <c r="N7" s="122" t="s">
        <v>64</v>
      </c>
      <c r="O7" s="129"/>
      <c r="P7" s="131" t="s">
        <v>59</v>
      </c>
      <c r="Q7" s="122" t="s">
        <v>64</v>
      </c>
    </row>
    <row r="8" spans="1:17" ht="142.5" customHeight="1" x14ac:dyDescent="0.2">
      <c r="A8" s="130"/>
      <c r="B8" s="138"/>
      <c r="C8" s="130"/>
      <c r="D8" s="130"/>
      <c r="E8" s="130"/>
      <c r="F8" s="130"/>
      <c r="G8" s="130"/>
      <c r="H8" s="130"/>
      <c r="I8" s="130"/>
      <c r="J8" s="23" t="s">
        <v>57</v>
      </c>
      <c r="K8" s="23" t="s">
        <v>65</v>
      </c>
      <c r="L8" s="130"/>
      <c r="M8" s="132"/>
      <c r="N8" s="122"/>
      <c r="O8" s="130"/>
      <c r="P8" s="132"/>
      <c r="Q8" s="122"/>
    </row>
    <row r="9" spans="1:17" ht="15" x14ac:dyDescent="0.2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/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57">
        <v>16</v>
      </c>
    </row>
    <row r="10" spans="1:17" ht="18.75" x14ac:dyDescent="0.2">
      <c r="A10" s="60" t="s">
        <v>101</v>
      </c>
      <c r="B10" s="61">
        <v>100</v>
      </c>
      <c r="C10" s="62"/>
      <c r="D10" s="63">
        <v>2518600</v>
      </c>
      <c r="E10" s="63">
        <f>E13+E14</f>
        <v>2228743.25</v>
      </c>
      <c r="F10" s="63" t="e">
        <f>F12+F13+F14+#REF!+#REF!+#REF!+F15+#REF!+#REF!+#REF!+#REF!+F17+F18</f>
        <v>#REF!</v>
      </c>
      <c r="G10" s="63">
        <v>34856.75</v>
      </c>
      <c r="H10" s="63"/>
      <c r="I10" s="63"/>
      <c r="J10" s="63">
        <f>J15</f>
        <v>255000</v>
      </c>
      <c r="K10" s="63"/>
      <c r="L10" s="63">
        <f>M10+N10</f>
        <v>2518600</v>
      </c>
      <c r="M10" s="63">
        <f>M13+M14</f>
        <v>2263600</v>
      </c>
      <c r="N10" s="63">
        <f>N15</f>
        <v>255000</v>
      </c>
      <c r="O10" s="63">
        <f>P10+Q10</f>
        <v>2518600</v>
      </c>
      <c r="P10" s="63">
        <f>P13+P14</f>
        <v>2263600</v>
      </c>
      <c r="Q10" s="63">
        <f>Q15</f>
        <v>255000</v>
      </c>
    </row>
    <row r="11" spans="1:17" ht="18.75" x14ac:dyDescent="0.2">
      <c r="A11" s="65" t="s">
        <v>58</v>
      </c>
      <c r="B11" s="59"/>
      <c r="C11" s="6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f t="shared" ref="O11:O41" si="0">P11</f>
        <v>0</v>
      </c>
      <c r="P11" s="25"/>
      <c r="Q11" s="67"/>
    </row>
    <row r="12" spans="1:17" ht="18.75" x14ac:dyDescent="0.2">
      <c r="A12" s="68" t="s">
        <v>103</v>
      </c>
      <c r="B12" s="59" t="s">
        <v>102</v>
      </c>
      <c r="C12" s="66"/>
      <c r="D12" s="25">
        <f>E12+G12+H12+I12+J12</f>
        <v>0</v>
      </c>
      <c r="E12" s="25"/>
      <c r="F12" s="25"/>
      <c r="G12" s="25"/>
      <c r="H12" s="25"/>
      <c r="I12" s="25"/>
      <c r="J12" s="25"/>
      <c r="K12" s="25"/>
      <c r="L12" s="25">
        <f t="shared" ref="L12:L40" si="1">M12</f>
        <v>0</v>
      </c>
      <c r="M12" s="25"/>
      <c r="N12" s="25"/>
      <c r="O12" s="25">
        <f t="shared" si="0"/>
        <v>0</v>
      </c>
      <c r="P12" s="25"/>
      <c r="Q12" s="67"/>
    </row>
    <row r="13" spans="1:17" ht="37.5" x14ac:dyDescent="0.2">
      <c r="A13" s="68" t="s">
        <v>189</v>
      </c>
      <c r="B13" s="59" t="s">
        <v>114</v>
      </c>
      <c r="C13" s="66" t="s">
        <v>127</v>
      </c>
      <c r="D13" s="25">
        <f t="shared" ref="D13:D55" si="2">E13+G13+H13+I13+J13</f>
        <v>1515100</v>
      </c>
      <c r="E13" s="25">
        <v>1515100</v>
      </c>
      <c r="F13" s="25"/>
      <c r="G13" s="25"/>
      <c r="H13" s="25"/>
      <c r="I13" s="25"/>
      <c r="J13" s="25"/>
      <c r="K13" s="25"/>
      <c r="L13" s="25">
        <f t="shared" si="1"/>
        <v>1515100</v>
      </c>
      <c r="M13" s="25">
        <v>1515100</v>
      </c>
      <c r="N13" s="25"/>
      <c r="O13" s="25">
        <f t="shared" si="0"/>
        <v>1515100</v>
      </c>
      <c r="P13" s="25">
        <v>1515100</v>
      </c>
      <c r="Q13" s="67"/>
    </row>
    <row r="14" spans="1:17" ht="37.5" x14ac:dyDescent="0.2">
      <c r="A14" s="68" t="s">
        <v>190</v>
      </c>
      <c r="B14" s="59" t="s">
        <v>114</v>
      </c>
      <c r="C14" s="66" t="s">
        <v>128</v>
      </c>
      <c r="D14" s="25">
        <f t="shared" si="2"/>
        <v>713643.25</v>
      </c>
      <c r="E14" s="25">
        <v>713643.25</v>
      </c>
      <c r="F14" s="25"/>
      <c r="G14" s="25"/>
      <c r="H14" s="25"/>
      <c r="I14" s="25"/>
      <c r="J14" s="25"/>
      <c r="K14" s="25"/>
      <c r="L14" s="25">
        <f t="shared" si="1"/>
        <v>748500</v>
      </c>
      <c r="M14" s="25">
        <v>748500</v>
      </c>
      <c r="N14" s="25"/>
      <c r="O14" s="25">
        <f t="shared" si="0"/>
        <v>748500</v>
      </c>
      <c r="P14" s="25">
        <v>748500</v>
      </c>
      <c r="Q14" s="67"/>
    </row>
    <row r="15" spans="1:17" ht="37.5" x14ac:dyDescent="0.2">
      <c r="A15" s="68" t="s">
        <v>191</v>
      </c>
      <c r="B15" s="59" t="s">
        <v>114</v>
      </c>
      <c r="C15" s="66" t="s">
        <v>167</v>
      </c>
      <c r="D15" s="25">
        <f t="shared" si="2"/>
        <v>255000</v>
      </c>
      <c r="E15" s="25"/>
      <c r="F15" s="25"/>
      <c r="G15" s="25"/>
      <c r="H15" s="25"/>
      <c r="I15" s="25"/>
      <c r="J15" s="25">
        <v>255000</v>
      </c>
      <c r="K15" s="25"/>
      <c r="L15" s="25">
        <f>N15</f>
        <v>255000</v>
      </c>
      <c r="M15" s="25"/>
      <c r="N15" s="25">
        <v>255000</v>
      </c>
      <c r="O15" s="25">
        <f>Q15</f>
        <v>255000</v>
      </c>
      <c r="P15" s="25"/>
      <c r="Q15" s="67">
        <v>255000</v>
      </c>
    </row>
    <row r="16" spans="1:17" ht="37.5" x14ac:dyDescent="0.2">
      <c r="A16" s="68" t="s">
        <v>166</v>
      </c>
      <c r="B16" s="59" t="s">
        <v>184</v>
      </c>
      <c r="C16" s="66" t="s">
        <v>147</v>
      </c>
      <c r="D16" s="25">
        <f>G16</f>
        <v>34856.75</v>
      </c>
      <c r="E16" s="25"/>
      <c r="F16" s="25"/>
      <c r="G16" s="25">
        <v>34856.75</v>
      </c>
      <c r="H16" s="25"/>
      <c r="I16" s="25"/>
      <c r="J16" s="25"/>
      <c r="K16" s="25"/>
      <c r="L16" s="25"/>
      <c r="M16" s="25"/>
      <c r="N16" s="25"/>
      <c r="O16" s="25"/>
      <c r="P16" s="25"/>
      <c r="Q16" s="67"/>
    </row>
    <row r="17" spans="1:17" ht="18.75" x14ac:dyDescent="0.2">
      <c r="A17" s="68" t="s">
        <v>142</v>
      </c>
      <c r="B17" s="59" t="s">
        <v>115</v>
      </c>
      <c r="C17" s="66"/>
      <c r="D17" s="25"/>
      <c r="E17" s="25"/>
      <c r="F17" s="25"/>
      <c r="G17" s="25"/>
      <c r="H17" s="25"/>
      <c r="I17" s="25"/>
      <c r="J17" s="25"/>
      <c r="K17" s="25"/>
      <c r="L17" s="25">
        <f t="shared" si="1"/>
        <v>0</v>
      </c>
      <c r="M17" s="25"/>
      <c r="N17" s="25"/>
      <c r="O17" s="25">
        <f t="shared" si="0"/>
        <v>0</v>
      </c>
      <c r="P17" s="25"/>
      <c r="Q17" s="67"/>
    </row>
    <row r="18" spans="1:17" ht="18.75" x14ac:dyDescent="0.2">
      <c r="A18" s="68" t="s">
        <v>104</v>
      </c>
      <c r="B18" s="59" t="s">
        <v>143</v>
      </c>
      <c r="C18" s="66"/>
      <c r="D18" s="25"/>
      <c r="E18" s="25"/>
      <c r="F18" s="25"/>
      <c r="G18" s="25"/>
      <c r="H18" s="25"/>
      <c r="I18" s="25"/>
      <c r="J18" s="25"/>
      <c r="K18" s="25"/>
      <c r="L18" s="25">
        <f t="shared" si="1"/>
        <v>0</v>
      </c>
      <c r="M18" s="25"/>
      <c r="N18" s="25"/>
      <c r="O18" s="25">
        <f t="shared" si="0"/>
        <v>0</v>
      </c>
      <c r="P18" s="25"/>
      <c r="Q18" s="67"/>
    </row>
    <row r="19" spans="1:17" ht="30.75" customHeight="1" x14ac:dyDescent="0.2">
      <c r="A19" s="69" t="s">
        <v>105</v>
      </c>
      <c r="B19" s="70">
        <v>200</v>
      </c>
      <c r="C19" s="71"/>
      <c r="D19" s="63">
        <v>2518600</v>
      </c>
      <c r="E19" s="63">
        <v>2228743.25</v>
      </c>
      <c r="F19" s="63" t="e">
        <f>F20+#REF!+F27+F33</f>
        <v>#REF!</v>
      </c>
      <c r="G19" s="63">
        <v>34856.75</v>
      </c>
      <c r="H19" s="63"/>
      <c r="I19" s="63"/>
      <c r="J19" s="63">
        <v>255000</v>
      </c>
      <c r="K19" s="63"/>
      <c r="L19" s="63">
        <v>2518600</v>
      </c>
      <c r="M19" s="63">
        <v>2263600</v>
      </c>
      <c r="N19" s="63">
        <v>255000</v>
      </c>
      <c r="O19" s="63">
        <v>2518600</v>
      </c>
      <c r="P19" s="63">
        <v>2263600</v>
      </c>
      <c r="Q19" s="63">
        <v>255000</v>
      </c>
    </row>
    <row r="20" spans="1:17" ht="51" customHeight="1" x14ac:dyDescent="0.2">
      <c r="A20" s="69" t="s">
        <v>106</v>
      </c>
      <c r="B20" s="70">
        <v>210</v>
      </c>
      <c r="C20" s="72"/>
      <c r="D20" s="63">
        <f>E20+G20+H20+I20+J20</f>
        <v>1682600</v>
      </c>
      <c r="E20" s="63">
        <v>1682600</v>
      </c>
      <c r="F20" s="63" t="e">
        <f>F21+F22+#REF!+#REF!+F23+F24</f>
        <v>#REF!</v>
      </c>
      <c r="G20" s="63"/>
      <c r="H20" s="63"/>
      <c r="I20" s="63"/>
      <c r="J20" s="63"/>
      <c r="K20" s="63"/>
      <c r="L20" s="63">
        <f>M20+N20</f>
        <v>1682600</v>
      </c>
      <c r="M20" s="63">
        <v>1682600</v>
      </c>
      <c r="N20" s="63">
        <f>N21+N22+N23+N24</f>
        <v>0</v>
      </c>
      <c r="O20" s="63">
        <f>P20+Q20</f>
        <v>1682600</v>
      </c>
      <c r="P20" s="63">
        <v>1682600</v>
      </c>
      <c r="Q20" s="63">
        <f>Q21+Q22+Q23+Q24</f>
        <v>0</v>
      </c>
    </row>
    <row r="21" spans="1:17" ht="40.5" customHeight="1" x14ac:dyDescent="0.2">
      <c r="A21" s="68" t="s">
        <v>148</v>
      </c>
      <c r="B21" s="75">
        <v>211</v>
      </c>
      <c r="C21" s="66" t="s">
        <v>129</v>
      </c>
      <c r="D21" s="25">
        <f t="shared" si="2"/>
        <v>1107000</v>
      </c>
      <c r="E21" s="25">
        <v>1107000</v>
      </c>
      <c r="F21" s="63"/>
      <c r="G21" s="63"/>
      <c r="H21" s="63"/>
      <c r="I21" s="63"/>
      <c r="J21" s="63"/>
      <c r="K21" s="63"/>
      <c r="L21" s="25">
        <f t="shared" si="1"/>
        <v>1107000</v>
      </c>
      <c r="M21" s="25">
        <v>1107000</v>
      </c>
      <c r="N21" s="63"/>
      <c r="O21" s="25">
        <f t="shared" si="0"/>
        <v>1107000</v>
      </c>
      <c r="P21" s="25">
        <v>1107000</v>
      </c>
      <c r="Q21" s="64"/>
    </row>
    <row r="22" spans="1:17" ht="37.5" x14ac:dyDescent="0.2">
      <c r="A22" s="68" t="s">
        <v>176</v>
      </c>
      <c r="B22" s="75">
        <v>211</v>
      </c>
      <c r="C22" s="59" t="s">
        <v>130</v>
      </c>
      <c r="D22" s="25">
        <f t="shared" si="2"/>
        <v>176000</v>
      </c>
      <c r="E22" s="25">
        <v>176000</v>
      </c>
      <c r="F22" s="73"/>
      <c r="G22" s="73"/>
      <c r="H22" s="73"/>
      <c r="I22" s="73"/>
      <c r="J22" s="73"/>
      <c r="K22" s="73"/>
      <c r="L22" s="25">
        <f t="shared" si="1"/>
        <v>176000</v>
      </c>
      <c r="M22" s="25">
        <v>176000</v>
      </c>
      <c r="N22" s="25"/>
      <c r="O22" s="25">
        <f t="shared" si="0"/>
        <v>176000</v>
      </c>
      <c r="P22" s="25">
        <v>176000</v>
      </c>
      <c r="Q22" s="67"/>
    </row>
    <row r="23" spans="1:17" ht="43.9" customHeight="1" x14ac:dyDescent="0.2">
      <c r="A23" s="68" t="s">
        <v>132</v>
      </c>
      <c r="B23" s="75">
        <v>212</v>
      </c>
      <c r="C23" s="66" t="s">
        <v>131</v>
      </c>
      <c r="D23" s="25">
        <f t="shared" si="2"/>
        <v>335600</v>
      </c>
      <c r="E23" s="25">
        <v>335600</v>
      </c>
      <c r="F23" s="73"/>
      <c r="G23" s="73"/>
      <c r="H23" s="73"/>
      <c r="I23" s="73"/>
      <c r="J23" s="73"/>
      <c r="K23" s="73"/>
      <c r="L23" s="25">
        <f t="shared" si="1"/>
        <v>335600</v>
      </c>
      <c r="M23" s="25">
        <v>335600</v>
      </c>
      <c r="N23" s="25"/>
      <c r="O23" s="25">
        <f t="shared" si="0"/>
        <v>335600</v>
      </c>
      <c r="P23" s="25">
        <v>335600</v>
      </c>
      <c r="Q23" s="67"/>
    </row>
    <row r="24" spans="1:17" ht="44.45" customHeight="1" x14ac:dyDescent="0.2">
      <c r="A24" s="68" t="s">
        <v>177</v>
      </c>
      <c r="B24" s="75">
        <v>212</v>
      </c>
      <c r="C24" s="59" t="s">
        <v>133</v>
      </c>
      <c r="D24" s="25">
        <f t="shared" si="2"/>
        <v>52000</v>
      </c>
      <c r="E24" s="25">
        <v>52000</v>
      </c>
      <c r="F24" s="73"/>
      <c r="G24" s="73"/>
      <c r="H24" s="73"/>
      <c r="I24" s="73"/>
      <c r="J24" s="73"/>
      <c r="K24" s="73"/>
      <c r="L24" s="25">
        <f t="shared" si="1"/>
        <v>52000</v>
      </c>
      <c r="M24" s="25">
        <v>52000</v>
      </c>
      <c r="N24" s="25"/>
      <c r="O24" s="25">
        <f t="shared" si="0"/>
        <v>52000</v>
      </c>
      <c r="P24" s="25">
        <v>52000</v>
      </c>
      <c r="Q24" s="67"/>
    </row>
    <row r="25" spans="1:17" ht="59.45" customHeight="1" x14ac:dyDescent="0.2">
      <c r="A25" s="68" t="s">
        <v>136</v>
      </c>
      <c r="B25" s="75">
        <v>214</v>
      </c>
      <c r="C25" s="66" t="s">
        <v>135</v>
      </c>
      <c r="D25" s="25">
        <f t="shared" si="2"/>
        <v>10000</v>
      </c>
      <c r="E25" s="25">
        <v>10000</v>
      </c>
      <c r="F25" s="73"/>
      <c r="G25" s="73"/>
      <c r="H25" s="73"/>
      <c r="I25" s="73"/>
      <c r="J25" s="73"/>
      <c r="K25" s="73"/>
      <c r="L25" s="25">
        <f t="shared" si="1"/>
        <v>10000</v>
      </c>
      <c r="M25" s="25">
        <v>10000</v>
      </c>
      <c r="N25" s="25"/>
      <c r="O25" s="25">
        <f t="shared" si="0"/>
        <v>10000</v>
      </c>
      <c r="P25" s="25">
        <v>10000</v>
      </c>
      <c r="Q25" s="67"/>
    </row>
    <row r="26" spans="1:17" ht="59.45" customHeight="1" x14ac:dyDescent="0.2">
      <c r="A26" s="68" t="s">
        <v>178</v>
      </c>
      <c r="B26" s="75">
        <v>214</v>
      </c>
      <c r="C26" s="59" t="s">
        <v>134</v>
      </c>
      <c r="D26" s="25">
        <f t="shared" si="2"/>
        <v>2000</v>
      </c>
      <c r="E26" s="25">
        <v>2000</v>
      </c>
      <c r="F26" s="73"/>
      <c r="G26" s="73"/>
      <c r="H26" s="73"/>
      <c r="I26" s="73"/>
      <c r="J26" s="73"/>
      <c r="K26" s="73"/>
      <c r="L26" s="25">
        <f t="shared" si="1"/>
        <v>2000</v>
      </c>
      <c r="M26" s="25">
        <v>2000</v>
      </c>
      <c r="N26" s="25"/>
      <c r="O26" s="25">
        <f t="shared" si="0"/>
        <v>2000</v>
      </c>
      <c r="P26" s="25">
        <v>2000</v>
      </c>
      <c r="Q26" s="67"/>
    </row>
    <row r="27" spans="1:17" ht="37.5" x14ac:dyDescent="0.2">
      <c r="A27" s="69" t="s">
        <v>107</v>
      </c>
      <c r="B27" s="70">
        <v>230</v>
      </c>
      <c r="C27" s="71"/>
      <c r="D27" s="63">
        <v>9000</v>
      </c>
      <c r="E27" s="63">
        <f>E28+E29+E30</f>
        <v>5000</v>
      </c>
      <c r="F27" s="63" t="e">
        <f>F28+F29+F30</f>
        <v>#REF!</v>
      </c>
      <c r="G27" s="63">
        <f>G28+G29+G30</f>
        <v>0</v>
      </c>
      <c r="H27" s="63">
        <f>H28+H29+H30</f>
        <v>0</v>
      </c>
      <c r="I27" s="63">
        <f>I28+I29+I30</f>
        <v>0</v>
      </c>
      <c r="J27" s="63">
        <v>4000</v>
      </c>
      <c r="K27" s="63">
        <f>K28+K29+K30</f>
        <v>0</v>
      </c>
      <c r="L27" s="63">
        <v>9000</v>
      </c>
      <c r="M27" s="63">
        <f>M28+M29+M30</f>
        <v>5000</v>
      </c>
      <c r="N27" s="63">
        <v>4000</v>
      </c>
      <c r="O27" s="63">
        <v>9000</v>
      </c>
      <c r="P27" s="63">
        <f>P28+P29+P30</f>
        <v>5000</v>
      </c>
      <c r="Q27" s="63">
        <v>4000</v>
      </c>
    </row>
    <row r="28" spans="1:17" ht="37.5" x14ac:dyDescent="0.3">
      <c r="A28" s="68" t="s">
        <v>179</v>
      </c>
      <c r="B28" s="75"/>
      <c r="C28" s="59" t="s">
        <v>149</v>
      </c>
      <c r="D28" s="25">
        <f t="shared" si="2"/>
        <v>5000</v>
      </c>
      <c r="E28" s="25">
        <v>5000</v>
      </c>
      <c r="F28" s="74"/>
      <c r="G28" s="74"/>
      <c r="H28" s="74"/>
      <c r="I28" s="74"/>
      <c r="J28" s="25"/>
      <c r="K28" s="86"/>
      <c r="L28" s="25">
        <f>M28+N28</f>
        <v>5000</v>
      </c>
      <c r="M28" s="25">
        <v>5000</v>
      </c>
      <c r="N28" s="25"/>
      <c r="O28" s="25">
        <f>P28+Q28</f>
        <v>5000</v>
      </c>
      <c r="P28" s="25">
        <v>5000</v>
      </c>
      <c r="Q28" s="67"/>
    </row>
    <row r="29" spans="1:17" ht="90.75" customHeight="1" x14ac:dyDescent="0.3">
      <c r="A29" s="68" t="s">
        <v>193</v>
      </c>
      <c r="B29" s="75"/>
      <c r="C29" s="59" t="s">
        <v>150</v>
      </c>
      <c r="D29" s="25">
        <f t="shared" si="2"/>
        <v>2000</v>
      </c>
      <c r="E29" s="25"/>
      <c r="F29" s="74"/>
      <c r="G29" s="74"/>
      <c r="H29" s="74"/>
      <c r="I29" s="74"/>
      <c r="J29" s="25">
        <v>2000</v>
      </c>
      <c r="K29" s="86"/>
      <c r="L29" s="25">
        <f>M29+N29</f>
        <v>2000</v>
      </c>
      <c r="M29" s="25"/>
      <c r="N29" s="25">
        <v>2000</v>
      </c>
      <c r="O29" s="25">
        <f>P29+Q29</f>
        <v>2000</v>
      </c>
      <c r="P29" s="25"/>
      <c r="Q29" s="67">
        <v>2000</v>
      </c>
    </row>
    <row r="30" spans="1:17" ht="56.25" x14ac:dyDescent="0.3">
      <c r="A30" s="68" t="s">
        <v>194</v>
      </c>
      <c r="B30" s="75"/>
      <c r="C30" s="59" t="s">
        <v>151</v>
      </c>
      <c r="D30" s="25">
        <f>E30+G30+H30+I30+J30</f>
        <v>2000</v>
      </c>
      <c r="E30" s="67"/>
      <c r="F30" s="78" t="e">
        <f>F31+#REF!+#REF!+#REF!+#REF!+F32+#REF!+#REF!+#REF!+F40+F49</f>
        <v>#REF!</v>
      </c>
      <c r="G30" s="67"/>
      <c r="H30" s="67"/>
      <c r="I30" s="67"/>
      <c r="J30" s="67">
        <v>2000</v>
      </c>
      <c r="K30" s="67"/>
      <c r="L30" s="25">
        <f>M30+N30</f>
        <v>2000</v>
      </c>
      <c r="M30" s="64"/>
      <c r="N30" s="25">
        <v>2000</v>
      </c>
      <c r="O30" s="25">
        <f>P30+Q30</f>
        <v>2000</v>
      </c>
      <c r="P30" s="64"/>
      <c r="Q30" s="67">
        <v>2000</v>
      </c>
    </row>
    <row r="31" spans="1:17" ht="37.5" x14ac:dyDescent="0.3">
      <c r="A31" s="69" t="s">
        <v>116</v>
      </c>
      <c r="B31" s="70">
        <v>240</v>
      </c>
      <c r="C31" s="71"/>
      <c r="D31" s="63">
        <f t="shared" si="2"/>
        <v>0</v>
      </c>
      <c r="E31" s="87"/>
      <c r="F31" s="87"/>
      <c r="G31" s="87"/>
      <c r="H31" s="87"/>
      <c r="I31" s="87"/>
      <c r="J31" s="87"/>
      <c r="K31" s="87"/>
      <c r="L31" s="25">
        <f t="shared" si="1"/>
        <v>0</v>
      </c>
      <c r="M31" s="78"/>
      <c r="N31" s="25"/>
      <c r="O31" s="25">
        <f t="shared" si="0"/>
        <v>0</v>
      </c>
      <c r="P31" s="78"/>
      <c r="Q31" s="67"/>
    </row>
    <row r="32" spans="1:17" ht="63" customHeight="1" x14ac:dyDescent="0.2">
      <c r="A32" s="69" t="s">
        <v>108</v>
      </c>
      <c r="B32" s="70">
        <v>250</v>
      </c>
      <c r="C32" s="71"/>
      <c r="D32" s="63">
        <f t="shared" si="2"/>
        <v>0</v>
      </c>
      <c r="E32" s="64"/>
      <c r="F32" s="64"/>
      <c r="G32" s="64"/>
      <c r="H32" s="64"/>
      <c r="I32" s="64"/>
      <c r="J32" s="64"/>
      <c r="K32" s="64"/>
      <c r="L32" s="25">
        <f t="shared" si="1"/>
        <v>0</v>
      </c>
      <c r="M32" s="67"/>
      <c r="N32" s="25"/>
      <c r="O32" s="25">
        <f t="shared" si="0"/>
        <v>0</v>
      </c>
      <c r="P32" s="67"/>
      <c r="Q32" s="67"/>
    </row>
    <row r="33" spans="1:17" ht="37.5" x14ac:dyDescent="0.2">
      <c r="A33" s="69" t="s">
        <v>109</v>
      </c>
      <c r="B33" s="70">
        <v>260</v>
      </c>
      <c r="C33" s="71"/>
      <c r="D33" s="63">
        <v>827000</v>
      </c>
      <c r="E33" s="64">
        <v>541143.25</v>
      </c>
      <c r="F33" s="64" t="e">
        <f>F34+#REF!+#REF!+F36+F38+#REF!+F40+F41+#REF!+F43+#REF!+#REF!+F47+#REF!+#REF!+F45+#REF!+F48+#REF!+#REF!</f>
        <v>#REF!</v>
      </c>
      <c r="G33" s="64">
        <v>34856.75</v>
      </c>
      <c r="H33" s="64"/>
      <c r="I33" s="64"/>
      <c r="J33" s="64">
        <v>251000</v>
      </c>
      <c r="K33" s="64"/>
      <c r="L33" s="64">
        <v>827000</v>
      </c>
      <c r="M33" s="64">
        <v>576000</v>
      </c>
      <c r="N33" s="64">
        <v>251000</v>
      </c>
      <c r="O33" s="64">
        <v>827000</v>
      </c>
      <c r="P33" s="64">
        <v>576000</v>
      </c>
      <c r="Q33" s="64">
        <v>251000</v>
      </c>
    </row>
    <row r="34" spans="1:17" ht="37.5" x14ac:dyDescent="0.3">
      <c r="A34" s="68" t="s">
        <v>195</v>
      </c>
      <c r="B34" s="75"/>
      <c r="C34" s="59" t="s">
        <v>152</v>
      </c>
      <c r="D34" s="25">
        <f t="shared" si="2"/>
        <v>25000</v>
      </c>
      <c r="E34" s="67"/>
      <c r="F34" s="78"/>
      <c r="G34" s="78"/>
      <c r="H34" s="78"/>
      <c r="I34" s="78"/>
      <c r="J34" s="67">
        <v>25000</v>
      </c>
      <c r="K34" s="78"/>
      <c r="L34" s="25">
        <f>M34+N34</f>
        <v>25000</v>
      </c>
      <c r="M34" s="67"/>
      <c r="N34" s="25">
        <v>25000</v>
      </c>
      <c r="O34" s="25">
        <f t="shared" si="0"/>
        <v>0</v>
      </c>
      <c r="P34" s="67"/>
      <c r="Q34" s="67">
        <v>25000</v>
      </c>
    </row>
    <row r="35" spans="1:17" ht="37.5" x14ac:dyDescent="0.3">
      <c r="A35" s="68" t="s">
        <v>159</v>
      </c>
      <c r="B35" s="75"/>
      <c r="C35" s="59" t="s">
        <v>160</v>
      </c>
      <c r="D35" s="25">
        <f>G35</f>
        <v>34856.75</v>
      </c>
      <c r="E35" s="67"/>
      <c r="F35" s="78"/>
      <c r="G35" s="67">
        <v>34856.75</v>
      </c>
      <c r="H35" s="78"/>
      <c r="I35" s="78"/>
      <c r="J35" s="67"/>
      <c r="K35" s="78"/>
      <c r="L35" s="25"/>
      <c r="M35" s="67"/>
      <c r="N35" s="25"/>
      <c r="O35" s="25"/>
      <c r="P35" s="67"/>
      <c r="Q35" s="67"/>
    </row>
    <row r="36" spans="1:17" ht="44.25" customHeight="1" x14ac:dyDescent="0.3">
      <c r="A36" s="68" t="s">
        <v>180</v>
      </c>
      <c r="B36" s="75"/>
      <c r="C36" s="59" t="s">
        <v>160</v>
      </c>
      <c r="D36" s="25">
        <f t="shared" si="2"/>
        <v>332843.25</v>
      </c>
      <c r="E36" s="67">
        <v>332843.25</v>
      </c>
      <c r="F36" s="78"/>
      <c r="G36" s="78"/>
      <c r="H36" s="78"/>
      <c r="I36" s="78"/>
      <c r="J36" s="86"/>
      <c r="K36" s="78"/>
      <c r="L36" s="25">
        <f t="shared" si="1"/>
        <v>367700</v>
      </c>
      <c r="M36" s="67">
        <v>367700</v>
      </c>
      <c r="N36" s="25"/>
      <c r="O36" s="25">
        <f t="shared" si="0"/>
        <v>367700</v>
      </c>
      <c r="P36" s="67">
        <v>367700</v>
      </c>
      <c r="Q36" s="67"/>
    </row>
    <row r="37" spans="1:17" ht="38.450000000000003" customHeight="1" x14ac:dyDescent="0.3">
      <c r="A37" s="68" t="s">
        <v>196</v>
      </c>
      <c r="B37" s="75"/>
      <c r="C37" s="59" t="s">
        <v>160</v>
      </c>
      <c r="D37" s="25">
        <v>2300</v>
      </c>
      <c r="E37" s="67"/>
      <c r="F37" s="78"/>
      <c r="G37" s="78"/>
      <c r="H37" s="78"/>
      <c r="I37" s="78"/>
      <c r="J37" s="86">
        <v>2300</v>
      </c>
      <c r="K37" s="78"/>
      <c r="L37" s="25">
        <v>2300</v>
      </c>
      <c r="M37" s="67"/>
      <c r="N37" s="25">
        <v>2300</v>
      </c>
      <c r="O37" s="25">
        <v>2300</v>
      </c>
      <c r="P37" s="67"/>
      <c r="Q37" s="67">
        <v>2300</v>
      </c>
    </row>
    <row r="38" spans="1:17" ht="44.25" customHeight="1" x14ac:dyDescent="0.3">
      <c r="A38" s="68" t="s">
        <v>183</v>
      </c>
      <c r="B38" s="75"/>
      <c r="C38" s="59" t="s">
        <v>162</v>
      </c>
      <c r="D38" s="25">
        <f t="shared" si="2"/>
        <v>29000</v>
      </c>
      <c r="E38" s="67">
        <v>29000</v>
      </c>
      <c r="F38" s="78"/>
      <c r="G38" s="78"/>
      <c r="H38" s="78"/>
      <c r="I38" s="78"/>
      <c r="J38" s="67"/>
      <c r="K38" s="78"/>
      <c r="L38" s="25">
        <f>M38+N38</f>
        <v>29000</v>
      </c>
      <c r="M38" s="67">
        <v>29000</v>
      </c>
      <c r="N38" s="67"/>
      <c r="O38" s="25">
        <f>P38+Q38</f>
        <v>29000</v>
      </c>
      <c r="P38" s="67">
        <v>29000</v>
      </c>
      <c r="Q38" s="67"/>
    </row>
    <row r="39" spans="1:17" ht="44.25" customHeight="1" x14ac:dyDescent="0.3">
      <c r="A39" s="68" t="s">
        <v>197</v>
      </c>
      <c r="B39" s="75"/>
      <c r="C39" s="59" t="s">
        <v>162</v>
      </c>
      <c r="D39" s="25">
        <v>45000</v>
      </c>
      <c r="E39" s="67"/>
      <c r="F39" s="78"/>
      <c r="G39" s="78"/>
      <c r="H39" s="78"/>
      <c r="I39" s="78"/>
      <c r="J39" s="67">
        <v>45000</v>
      </c>
      <c r="K39" s="78"/>
      <c r="L39" s="25">
        <v>45000</v>
      </c>
      <c r="M39" s="67"/>
      <c r="N39" s="67">
        <v>45000</v>
      </c>
      <c r="O39" s="25">
        <v>45000</v>
      </c>
      <c r="P39" s="67"/>
      <c r="Q39" s="67">
        <v>45000</v>
      </c>
    </row>
    <row r="40" spans="1:17" ht="37.5" x14ac:dyDescent="0.3">
      <c r="A40" s="68" t="s">
        <v>153</v>
      </c>
      <c r="B40" s="75"/>
      <c r="C40" s="66" t="s">
        <v>154</v>
      </c>
      <c r="D40" s="25">
        <f t="shared" si="2"/>
        <v>0</v>
      </c>
      <c r="E40" s="67"/>
      <c r="F40" s="78"/>
      <c r="G40" s="78"/>
      <c r="H40" s="78"/>
      <c r="I40" s="78"/>
      <c r="J40" s="86"/>
      <c r="K40" s="78"/>
      <c r="L40" s="25">
        <f t="shared" si="1"/>
        <v>0</v>
      </c>
      <c r="M40" s="67"/>
      <c r="N40" s="25"/>
      <c r="O40" s="25">
        <f t="shared" si="0"/>
        <v>0</v>
      </c>
      <c r="P40" s="67"/>
      <c r="Q40" s="67"/>
    </row>
    <row r="41" spans="1:17" ht="37.5" x14ac:dyDescent="0.3">
      <c r="A41" s="68" t="s">
        <v>182</v>
      </c>
      <c r="B41" s="75"/>
      <c r="C41" s="59" t="s">
        <v>163</v>
      </c>
      <c r="D41" s="25">
        <f t="shared" si="2"/>
        <v>12000</v>
      </c>
      <c r="E41" s="67">
        <v>12000</v>
      </c>
      <c r="F41" s="78"/>
      <c r="G41" s="78"/>
      <c r="H41" s="78"/>
      <c r="I41" s="78"/>
      <c r="J41" s="67"/>
      <c r="K41" s="78"/>
      <c r="L41" s="25">
        <f>M41+N41</f>
        <v>12000</v>
      </c>
      <c r="M41" s="78">
        <v>12000</v>
      </c>
      <c r="N41" s="67"/>
      <c r="O41" s="25">
        <f t="shared" si="0"/>
        <v>12000</v>
      </c>
      <c r="P41" s="78">
        <v>12000</v>
      </c>
      <c r="Q41" s="67"/>
    </row>
    <row r="42" spans="1:17" ht="42.6" customHeight="1" x14ac:dyDescent="0.3">
      <c r="A42" s="68" t="s">
        <v>198</v>
      </c>
      <c r="B42" s="75"/>
      <c r="C42" s="59" t="s">
        <v>163</v>
      </c>
      <c r="D42" s="25">
        <v>6000</v>
      </c>
      <c r="E42" s="67"/>
      <c r="F42" s="78"/>
      <c r="G42" s="78"/>
      <c r="H42" s="78"/>
      <c r="I42" s="78"/>
      <c r="J42" s="67">
        <v>6000</v>
      </c>
      <c r="K42" s="78"/>
      <c r="L42" s="25">
        <v>6000</v>
      </c>
      <c r="M42" s="78"/>
      <c r="N42" s="67">
        <v>6000</v>
      </c>
      <c r="O42" s="25">
        <v>6000</v>
      </c>
      <c r="P42" s="78"/>
      <c r="Q42" s="67">
        <v>6000</v>
      </c>
    </row>
    <row r="43" spans="1:17" ht="37.5" x14ac:dyDescent="0.3">
      <c r="A43" s="68" t="s">
        <v>155</v>
      </c>
      <c r="B43" s="75"/>
      <c r="C43" s="66" t="s">
        <v>156</v>
      </c>
      <c r="D43" s="25">
        <f t="shared" ref="D43:D48" si="3">E43+G43+H43+I43+J43</f>
        <v>42500</v>
      </c>
      <c r="E43" s="67">
        <v>42500</v>
      </c>
      <c r="F43" s="78"/>
      <c r="G43" s="78"/>
      <c r="H43" s="78"/>
      <c r="I43" s="78"/>
      <c r="J43" s="86"/>
      <c r="K43" s="78"/>
      <c r="L43" s="25">
        <f>M43+N43</f>
        <v>42500</v>
      </c>
      <c r="M43" s="67">
        <v>42500</v>
      </c>
      <c r="N43" s="25"/>
      <c r="O43" s="25">
        <f t="shared" ref="O43:O56" si="4">P43</f>
        <v>42500</v>
      </c>
      <c r="P43" s="67">
        <v>42500</v>
      </c>
      <c r="Q43" s="67"/>
    </row>
    <row r="44" spans="1:17" ht="37.5" x14ac:dyDescent="0.3">
      <c r="A44" s="68" t="s">
        <v>199</v>
      </c>
      <c r="B44" s="75"/>
      <c r="C44" s="59" t="s">
        <v>164</v>
      </c>
      <c r="D44" s="25">
        <f>J44</f>
        <v>40000</v>
      </c>
      <c r="E44" s="67"/>
      <c r="F44" s="78"/>
      <c r="G44" s="78"/>
      <c r="H44" s="78"/>
      <c r="I44" s="78"/>
      <c r="J44" s="67">
        <v>40000</v>
      </c>
      <c r="K44" s="78"/>
      <c r="L44" s="25">
        <f>M44+N44</f>
        <v>40000</v>
      </c>
      <c r="M44" s="67"/>
      <c r="N44" s="67">
        <v>40000</v>
      </c>
      <c r="O44" s="25"/>
      <c r="P44" s="67"/>
      <c r="Q44" s="67">
        <v>40000</v>
      </c>
    </row>
    <row r="45" spans="1:17" ht="37.5" x14ac:dyDescent="0.2">
      <c r="A45" s="68" t="s">
        <v>181</v>
      </c>
      <c r="B45" s="75"/>
      <c r="C45" s="59" t="s">
        <v>161</v>
      </c>
      <c r="D45" s="25">
        <v>209600</v>
      </c>
      <c r="E45" s="67">
        <v>104800</v>
      </c>
      <c r="F45" s="67"/>
      <c r="G45" s="67"/>
      <c r="H45" s="67"/>
      <c r="I45" s="67"/>
      <c r="J45" s="67"/>
      <c r="K45" s="67"/>
      <c r="L45" s="25">
        <f t="shared" ref="L45" si="5">M45+N45</f>
        <v>104800</v>
      </c>
      <c r="M45" s="67">
        <v>104800</v>
      </c>
      <c r="N45" s="25"/>
      <c r="O45" s="25">
        <v>209600</v>
      </c>
      <c r="P45" s="67">
        <v>104800</v>
      </c>
      <c r="Q45" s="67"/>
    </row>
    <row r="46" spans="1:17" ht="39.6" customHeight="1" x14ac:dyDescent="0.2">
      <c r="A46" s="68" t="s">
        <v>200</v>
      </c>
      <c r="B46" s="75"/>
      <c r="C46" s="59" t="s">
        <v>161</v>
      </c>
      <c r="D46" s="25">
        <v>104800</v>
      </c>
      <c r="E46" s="67"/>
      <c r="F46" s="67"/>
      <c r="G46" s="67"/>
      <c r="H46" s="67"/>
      <c r="I46" s="67"/>
      <c r="J46" s="67">
        <v>104800</v>
      </c>
      <c r="K46" s="67"/>
      <c r="L46" s="25">
        <v>104800</v>
      </c>
      <c r="M46" s="67"/>
      <c r="N46" s="25">
        <v>104800</v>
      </c>
      <c r="O46" s="25">
        <v>104800</v>
      </c>
      <c r="P46" s="67"/>
      <c r="Q46" s="67">
        <v>104800</v>
      </c>
    </row>
    <row r="47" spans="1:17" ht="56.25" x14ac:dyDescent="0.3">
      <c r="A47" s="68" t="s">
        <v>157</v>
      </c>
      <c r="B47" s="75"/>
      <c r="C47" s="66" t="s">
        <v>158</v>
      </c>
      <c r="D47" s="25">
        <f t="shared" si="3"/>
        <v>20000</v>
      </c>
      <c r="E47" s="67">
        <v>20000</v>
      </c>
      <c r="F47" s="78"/>
      <c r="G47" s="78"/>
      <c r="H47" s="78"/>
      <c r="I47" s="78"/>
      <c r="J47" s="86"/>
      <c r="K47" s="78"/>
      <c r="L47" s="25">
        <f t="shared" ref="L47:L48" si="6">M47+N47</f>
        <v>20000</v>
      </c>
      <c r="M47" s="67">
        <v>20000</v>
      </c>
      <c r="N47" s="25"/>
      <c r="O47" s="25">
        <f t="shared" si="4"/>
        <v>20000</v>
      </c>
      <c r="P47" s="67">
        <v>20000</v>
      </c>
      <c r="Q47" s="67"/>
    </row>
    <row r="48" spans="1:17" ht="56.25" x14ac:dyDescent="0.3">
      <c r="A48" s="68" t="s">
        <v>201</v>
      </c>
      <c r="B48" s="75"/>
      <c r="C48" s="59" t="s">
        <v>165</v>
      </c>
      <c r="D48" s="25">
        <f t="shared" si="3"/>
        <v>27900</v>
      </c>
      <c r="E48" s="67"/>
      <c r="F48" s="78"/>
      <c r="G48" s="78"/>
      <c r="H48" s="78"/>
      <c r="I48" s="78"/>
      <c r="J48" s="67">
        <v>27900</v>
      </c>
      <c r="K48" s="78"/>
      <c r="L48" s="25">
        <f t="shared" si="6"/>
        <v>27900</v>
      </c>
      <c r="M48" s="78"/>
      <c r="N48" s="25">
        <v>27900</v>
      </c>
      <c r="O48" s="25">
        <f>P48+Q48</f>
        <v>27900</v>
      </c>
      <c r="P48" s="78"/>
      <c r="Q48" s="67">
        <v>27900</v>
      </c>
    </row>
    <row r="49" spans="1:17" ht="37.5" x14ac:dyDescent="0.3">
      <c r="A49" s="69" t="s">
        <v>110</v>
      </c>
      <c r="B49" s="70">
        <v>300</v>
      </c>
      <c r="C49" s="71"/>
      <c r="D49" s="63">
        <f t="shared" si="2"/>
        <v>0</v>
      </c>
      <c r="E49" s="64"/>
      <c r="F49" s="87"/>
      <c r="G49" s="87"/>
      <c r="H49" s="87"/>
      <c r="I49" s="87"/>
      <c r="J49" s="64"/>
      <c r="K49" s="87"/>
      <c r="L49" s="63">
        <f t="shared" ref="L49:L56" si="7">M49</f>
        <v>0</v>
      </c>
      <c r="M49" s="64"/>
      <c r="N49" s="63"/>
      <c r="O49" s="63">
        <f t="shared" si="4"/>
        <v>0</v>
      </c>
      <c r="P49" s="64"/>
      <c r="Q49" s="64"/>
    </row>
    <row r="50" spans="1:17" ht="18.75" x14ac:dyDescent="0.3">
      <c r="A50" s="68" t="s">
        <v>117</v>
      </c>
      <c r="B50" s="75">
        <v>310</v>
      </c>
      <c r="C50" s="58"/>
      <c r="D50" s="25">
        <f t="shared" si="2"/>
        <v>0</v>
      </c>
      <c r="E50" s="67"/>
      <c r="F50" s="78"/>
      <c r="G50" s="78"/>
      <c r="H50" s="78"/>
      <c r="I50" s="78"/>
      <c r="J50" s="67"/>
      <c r="K50" s="78"/>
      <c r="L50" s="25">
        <f t="shared" si="7"/>
        <v>0</v>
      </c>
      <c r="M50" s="67"/>
      <c r="N50" s="25"/>
      <c r="O50" s="25">
        <f t="shared" si="4"/>
        <v>0</v>
      </c>
      <c r="P50" s="67"/>
      <c r="Q50" s="67"/>
    </row>
    <row r="51" spans="1:17" ht="18.75" x14ac:dyDescent="0.2">
      <c r="A51" s="68" t="s">
        <v>111</v>
      </c>
      <c r="B51" s="75">
        <v>320</v>
      </c>
      <c r="C51" s="72"/>
      <c r="D51" s="25">
        <f t="shared" si="2"/>
        <v>0</v>
      </c>
      <c r="E51" s="63"/>
      <c r="F51" s="63">
        <f>F52</f>
        <v>0</v>
      </c>
      <c r="G51" s="63"/>
      <c r="H51" s="63"/>
      <c r="I51" s="63"/>
      <c r="J51" s="63"/>
      <c r="K51" s="63"/>
      <c r="L51" s="25">
        <f t="shared" si="7"/>
        <v>0</v>
      </c>
      <c r="M51" s="63"/>
      <c r="N51" s="63"/>
      <c r="O51" s="25">
        <f t="shared" si="4"/>
        <v>0</v>
      </c>
      <c r="P51" s="63"/>
      <c r="Q51" s="64"/>
    </row>
    <row r="52" spans="1:17" ht="49.5" customHeight="1" x14ac:dyDescent="0.3">
      <c r="A52" s="68" t="s">
        <v>112</v>
      </c>
      <c r="B52" s="75">
        <v>400</v>
      </c>
      <c r="C52" s="58"/>
      <c r="D52" s="25">
        <f t="shared" si="2"/>
        <v>0</v>
      </c>
      <c r="E52" s="67"/>
      <c r="F52" s="78"/>
      <c r="G52" s="78"/>
      <c r="H52" s="78"/>
      <c r="I52" s="78"/>
      <c r="J52" s="78"/>
      <c r="K52" s="78"/>
      <c r="L52" s="25">
        <f t="shared" si="7"/>
        <v>0</v>
      </c>
      <c r="M52" s="67"/>
      <c r="N52" s="25"/>
      <c r="O52" s="25">
        <f t="shared" si="4"/>
        <v>0</v>
      </c>
      <c r="P52" s="67"/>
      <c r="Q52" s="67"/>
    </row>
    <row r="53" spans="1:17" ht="47.25" customHeight="1" x14ac:dyDescent="0.3">
      <c r="A53" s="68" t="s">
        <v>126</v>
      </c>
      <c r="B53" s="75">
        <v>410</v>
      </c>
      <c r="C53" s="76"/>
      <c r="D53" s="25">
        <f t="shared" si="2"/>
        <v>0</v>
      </c>
      <c r="E53" s="78"/>
      <c r="F53" s="88"/>
      <c r="G53" s="88"/>
      <c r="H53" s="88"/>
      <c r="I53" s="88"/>
      <c r="J53" s="88"/>
      <c r="K53" s="88"/>
      <c r="L53" s="25">
        <f t="shared" si="7"/>
        <v>0</v>
      </c>
      <c r="M53" s="88"/>
      <c r="N53" s="63"/>
      <c r="O53" s="25">
        <f t="shared" si="4"/>
        <v>0</v>
      </c>
      <c r="P53" s="88"/>
      <c r="Q53" s="88"/>
    </row>
    <row r="54" spans="1:17" ht="39" customHeight="1" x14ac:dyDescent="0.3">
      <c r="A54" s="68" t="s">
        <v>113</v>
      </c>
      <c r="B54" s="75">
        <v>420</v>
      </c>
      <c r="C54" s="77"/>
      <c r="D54" s="25">
        <f t="shared" si="2"/>
        <v>0</v>
      </c>
      <c r="E54" s="78"/>
      <c r="F54" s="88"/>
      <c r="G54" s="88"/>
      <c r="H54" s="88"/>
      <c r="I54" s="88"/>
      <c r="J54" s="88"/>
      <c r="K54" s="88"/>
      <c r="L54" s="25">
        <f t="shared" si="7"/>
        <v>0</v>
      </c>
      <c r="M54" s="88"/>
      <c r="N54" s="88"/>
      <c r="O54" s="25">
        <f t="shared" si="4"/>
        <v>0</v>
      </c>
      <c r="P54" s="88"/>
      <c r="Q54" s="88"/>
    </row>
    <row r="55" spans="1:17" ht="18.75" x14ac:dyDescent="0.25">
      <c r="A55" s="69" t="s">
        <v>77</v>
      </c>
      <c r="B55" s="70">
        <v>500</v>
      </c>
      <c r="C55" s="79"/>
      <c r="D55" s="63">
        <f t="shared" si="2"/>
        <v>0</v>
      </c>
      <c r="E55" s="80"/>
      <c r="F55" s="80"/>
      <c r="G55" s="80"/>
      <c r="H55" s="80"/>
      <c r="I55" s="80"/>
      <c r="J55" s="80"/>
      <c r="K55" s="80"/>
      <c r="L55" s="63">
        <f t="shared" si="7"/>
        <v>0</v>
      </c>
      <c r="M55" s="80"/>
      <c r="N55" s="80"/>
      <c r="O55" s="63">
        <f t="shared" si="4"/>
        <v>0</v>
      </c>
      <c r="P55" s="80"/>
      <c r="Q55" s="80"/>
    </row>
    <row r="56" spans="1:17" ht="18.75" x14ac:dyDescent="0.25">
      <c r="A56" s="69" t="s">
        <v>79</v>
      </c>
      <c r="B56" s="70">
        <v>600</v>
      </c>
      <c r="C56" s="79"/>
      <c r="D56" s="63">
        <f>E56+G56+H56+I56+J56</f>
        <v>0</v>
      </c>
      <c r="E56" s="80">
        <f t="shared" ref="E56:K56" si="8">E55+E10-E19</f>
        <v>0</v>
      </c>
      <c r="F56" s="80" t="e">
        <f t="shared" si="8"/>
        <v>#REF!</v>
      </c>
      <c r="G56" s="80">
        <f t="shared" si="8"/>
        <v>0</v>
      </c>
      <c r="H56" s="80">
        <f t="shared" si="8"/>
        <v>0</v>
      </c>
      <c r="I56" s="80">
        <f t="shared" si="8"/>
        <v>0</v>
      </c>
      <c r="J56" s="80">
        <f t="shared" si="8"/>
        <v>0</v>
      </c>
      <c r="K56" s="80">
        <f t="shared" si="8"/>
        <v>0</v>
      </c>
      <c r="L56" s="63">
        <f t="shared" si="7"/>
        <v>0</v>
      </c>
      <c r="M56" s="80">
        <f>M55+M10-M19</f>
        <v>0</v>
      </c>
      <c r="N56" s="80">
        <f>N55+N10-N19</f>
        <v>0</v>
      </c>
      <c r="O56" s="63">
        <f t="shared" si="4"/>
        <v>0</v>
      </c>
      <c r="P56" s="80">
        <f>P55+P10-P19</f>
        <v>0</v>
      </c>
      <c r="Q56" s="80">
        <f>Q55+Q10-Q19</f>
        <v>0</v>
      </c>
    </row>
    <row r="71" spans="13:13" x14ac:dyDescent="0.2">
      <c r="M71" s="26" t="s">
        <v>137</v>
      </c>
    </row>
  </sheetData>
  <mergeCells count="21">
    <mergeCell ref="A5:A8"/>
    <mergeCell ref="B5:B8"/>
    <mergeCell ref="C5:C8"/>
    <mergeCell ref="D6:D8"/>
    <mergeCell ref="I7:I8"/>
    <mergeCell ref="H7:H8"/>
    <mergeCell ref="B3:G3"/>
    <mergeCell ref="E7:E8"/>
    <mergeCell ref="E6:K6"/>
    <mergeCell ref="F7:F8"/>
    <mergeCell ref="J7:K7"/>
    <mergeCell ref="M6:N6"/>
    <mergeCell ref="N7:N8"/>
    <mergeCell ref="Q7:Q8"/>
    <mergeCell ref="D5:Q5"/>
    <mergeCell ref="P6:Q6"/>
    <mergeCell ref="L6:L8"/>
    <mergeCell ref="M7:M8"/>
    <mergeCell ref="O6:O8"/>
    <mergeCell ref="P7:P8"/>
    <mergeCell ref="G7:G8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5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opLeftCell="A9" workbookViewId="0">
      <selection activeCell="H22" sqref="H22"/>
    </sheetView>
  </sheetViews>
  <sheetFormatPr defaultRowHeight="12.75" customHeight="1" x14ac:dyDescent="0.2"/>
  <cols>
    <col min="1" max="1" width="18.5703125" customWidth="1"/>
    <col min="2" max="2" width="7.7109375" customWidth="1"/>
    <col min="3" max="3" width="8.28515625" customWidth="1"/>
    <col min="4" max="6" width="13.7109375" customWidth="1"/>
    <col min="7" max="7" width="16.140625" customWidth="1"/>
    <col min="8" max="8" width="12.5703125" customWidth="1"/>
    <col min="9" max="9" width="13" customWidth="1"/>
    <col min="10" max="10" width="15.28515625" customWidth="1"/>
    <col min="11" max="11" width="13.85546875" customWidth="1"/>
    <col min="12" max="12" width="13.42578125" customWidth="1"/>
  </cols>
  <sheetData>
    <row r="1" spans="1:12" ht="12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7" t="s">
        <v>67</v>
      </c>
    </row>
    <row r="2" spans="1:12" ht="26.25" customHeight="1" x14ac:dyDescent="0.2">
      <c r="A2" s="139" t="s">
        <v>66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2" ht="14.25" customHeight="1" x14ac:dyDescent="0.2">
      <c r="A3" s="119" t="s">
        <v>119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ht="23.25" customHeight="1" x14ac:dyDescent="0.25">
      <c r="A4" s="2"/>
      <c r="B4" s="2"/>
      <c r="C4" s="2"/>
      <c r="D4" s="2"/>
      <c r="E4" s="89" t="s">
        <v>168</v>
      </c>
      <c r="F4" s="2"/>
      <c r="G4" s="2"/>
      <c r="H4" s="2"/>
      <c r="I4" s="2"/>
      <c r="J4" s="2"/>
      <c r="K4" s="2"/>
      <c r="L4" s="2"/>
    </row>
    <row r="5" spans="1:12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5.6" customHeight="1" x14ac:dyDescent="0.2">
      <c r="A6" s="140" t="s">
        <v>36</v>
      </c>
      <c r="B6" s="140" t="s">
        <v>54</v>
      </c>
      <c r="C6" s="140" t="s">
        <v>68</v>
      </c>
      <c r="D6" s="147" t="s">
        <v>69</v>
      </c>
      <c r="E6" s="148"/>
      <c r="F6" s="148"/>
      <c r="G6" s="148"/>
      <c r="H6" s="148"/>
      <c r="I6" s="148"/>
      <c r="J6" s="148"/>
      <c r="K6" s="148"/>
      <c r="L6" s="149"/>
    </row>
    <row r="7" spans="1:12" ht="13.15" customHeight="1" x14ac:dyDescent="0.2">
      <c r="A7" s="140"/>
      <c r="B7" s="140"/>
      <c r="C7" s="140"/>
      <c r="D7" s="141" t="s">
        <v>70</v>
      </c>
      <c r="E7" s="142"/>
      <c r="F7" s="143"/>
      <c r="G7" s="147" t="s">
        <v>58</v>
      </c>
      <c r="H7" s="148"/>
      <c r="I7" s="148"/>
      <c r="J7" s="148"/>
      <c r="K7" s="148"/>
      <c r="L7" s="149"/>
    </row>
    <row r="8" spans="1:12" ht="78" customHeight="1" x14ac:dyDescent="0.2">
      <c r="A8" s="140"/>
      <c r="B8" s="140"/>
      <c r="C8" s="140"/>
      <c r="D8" s="144"/>
      <c r="E8" s="145"/>
      <c r="F8" s="146"/>
      <c r="G8" s="147" t="s">
        <v>71</v>
      </c>
      <c r="H8" s="148"/>
      <c r="I8" s="149"/>
      <c r="J8" s="147" t="s">
        <v>72</v>
      </c>
      <c r="K8" s="148"/>
      <c r="L8" s="149"/>
    </row>
    <row r="9" spans="1:12" ht="52.9" customHeight="1" x14ac:dyDescent="0.2">
      <c r="A9" s="140"/>
      <c r="B9" s="140"/>
      <c r="C9" s="140"/>
      <c r="D9" s="4" t="s">
        <v>120</v>
      </c>
      <c r="E9" s="4" t="s">
        <v>121</v>
      </c>
      <c r="F9" s="4" t="s">
        <v>122</v>
      </c>
      <c r="G9" s="4" t="s">
        <v>120</v>
      </c>
      <c r="H9" s="4" t="s">
        <v>121</v>
      </c>
      <c r="I9" s="4" t="s">
        <v>122</v>
      </c>
      <c r="J9" s="4" t="s">
        <v>120</v>
      </c>
      <c r="K9" s="4" t="s">
        <v>121</v>
      </c>
      <c r="L9" s="4" t="s">
        <v>122</v>
      </c>
    </row>
    <row r="10" spans="1:12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70.5" customHeight="1" x14ac:dyDescent="0.25">
      <c r="A11" s="27" t="s">
        <v>98</v>
      </c>
      <c r="B11" s="82" t="s">
        <v>124</v>
      </c>
      <c r="C11" s="30" t="s">
        <v>123</v>
      </c>
      <c r="D11" s="90">
        <v>827000</v>
      </c>
      <c r="E11" s="90">
        <v>827000</v>
      </c>
      <c r="F11" s="90">
        <v>827000</v>
      </c>
      <c r="G11" s="90">
        <v>827000</v>
      </c>
      <c r="H11" s="90">
        <v>827000</v>
      </c>
      <c r="I11" s="90">
        <v>827000</v>
      </c>
      <c r="J11" s="90"/>
      <c r="K11" s="90"/>
      <c r="L11" s="90"/>
    </row>
    <row r="12" spans="1:12" ht="72.75" customHeight="1" x14ac:dyDescent="0.25">
      <c r="A12" s="28" t="s">
        <v>99</v>
      </c>
      <c r="B12" s="83">
        <v>1001</v>
      </c>
      <c r="C12" s="29" t="s">
        <v>123</v>
      </c>
      <c r="D12" s="90">
        <v>572149.37</v>
      </c>
      <c r="E12" s="90">
        <v>579600</v>
      </c>
      <c r="F12" s="90">
        <v>579600</v>
      </c>
      <c r="G12" s="90">
        <v>572149.37</v>
      </c>
      <c r="H12" s="90">
        <v>579600</v>
      </c>
      <c r="I12" s="90">
        <v>579600</v>
      </c>
      <c r="J12" s="90"/>
      <c r="K12" s="90"/>
      <c r="L12" s="90"/>
    </row>
    <row r="13" spans="1:12" ht="27.6" customHeight="1" x14ac:dyDescent="0.25">
      <c r="A13" s="28"/>
      <c r="B13" s="83"/>
      <c r="C13" s="91">
        <v>2018</v>
      </c>
      <c r="D13" s="90">
        <v>572149.37</v>
      </c>
      <c r="E13" s="90">
        <v>579600</v>
      </c>
      <c r="F13" s="90">
        <v>579600</v>
      </c>
      <c r="G13" s="90">
        <v>572149.37</v>
      </c>
      <c r="H13" s="90">
        <v>579600</v>
      </c>
      <c r="I13" s="90">
        <v>579600</v>
      </c>
      <c r="J13" s="90"/>
      <c r="K13" s="90"/>
      <c r="L13" s="90"/>
    </row>
    <row r="14" spans="1:12" ht="43.5" customHeight="1" x14ac:dyDescent="0.25">
      <c r="A14" s="28" t="s">
        <v>100</v>
      </c>
      <c r="B14" s="82" t="s">
        <v>125</v>
      </c>
      <c r="C14" s="91" t="s">
        <v>123</v>
      </c>
      <c r="D14" s="90">
        <v>254850.63</v>
      </c>
      <c r="E14" s="90">
        <v>247400</v>
      </c>
      <c r="F14" s="90">
        <v>247400</v>
      </c>
      <c r="G14" s="90">
        <v>254850.63</v>
      </c>
      <c r="H14" s="90">
        <v>247400</v>
      </c>
      <c r="I14" s="90">
        <v>247400</v>
      </c>
      <c r="J14" s="90"/>
      <c r="K14" s="90"/>
      <c r="L14" s="90"/>
    </row>
    <row r="15" spans="1:12" ht="16.149999999999999" customHeight="1" x14ac:dyDescent="0.25">
      <c r="A15" s="28"/>
      <c r="B15" s="83"/>
      <c r="C15" s="91">
        <v>2018</v>
      </c>
      <c r="D15" s="90">
        <v>254850.63</v>
      </c>
      <c r="E15" s="90"/>
      <c r="F15" s="90"/>
      <c r="G15" s="90">
        <v>254850.63</v>
      </c>
      <c r="H15" s="90"/>
      <c r="I15" s="90"/>
      <c r="J15" s="90"/>
      <c r="K15" s="90"/>
      <c r="L15" s="90"/>
    </row>
    <row r="16" spans="1:12" ht="14.45" customHeight="1" x14ac:dyDescent="0.25">
      <c r="A16" s="28"/>
      <c r="B16" s="83"/>
      <c r="C16" s="91">
        <v>2018</v>
      </c>
      <c r="D16" s="90"/>
      <c r="E16" s="90">
        <v>247400</v>
      </c>
      <c r="F16" s="90"/>
      <c r="G16" s="90"/>
      <c r="H16" s="90">
        <v>247400</v>
      </c>
      <c r="I16" s="90"/>
      <c r="J16" s="90"/>
      <c r="K16" s="90"/>
      <c r="L16" s="90"/>
    </row>
    <row r="17" spans="1:12" ht="13.9" customHeight="1" x14ac:dyDescent="0.25">
      <c r="A17" s="28"/>
      <c r="B17" s="83"/>
      <c r="C17" s="91">
        <v>2018</v>
      </c>
      <c r="D17" s="90"/>
      <c r="E17" s="90"/>
      <c r="F17" s="90">
        <v>247400</v>
      </c>
      <c r="G17" s="90"/>
      <c r="H17" s="90"/>
      <c r="I17" s="90">
        <v>247400</v>
      </c>
      <c r="J17" s="90"/>
      <c r="K17" s="90"/>
      <c r="L17" s="90"/>
    </row>
  </sheetData>
  <mergeCells count="10">
    <mergeCell ref="A2:J2"/>
    <mergeCell ref="A3:J3"/>
    <mergeCell ref="A6:A9"/>
    <mergeCell ref="B6:B9"/>
    <mergeCell ref="C6:C9"/>
    <mergeCell ref="D7:F8"/>
    <mergeCell ref="G8:I8"/>
    <mergeCell ref="J8:L8"/>
    <mergeCell ref="G7:L7"/>
    <mergeCell ref="D6:L6"/>
  </mergeCells>
  <phoneticPr fontId="0" type="noConversion"/>
  <pageMargins left="0.7" right="0.7" top="0.75" bottom="0.75" header="0.3" footer="0.3"/>
  <pageSetup paperSize="9" scale="8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workbookViewId="0">
      <selection activeCell="F11" sqref="F11"/>
    </sheetView>
  </sheetViews>
  <sheetFormatPr defaultRowHeight="12.75" customHeight="1" x14ac:dyDescent="0.2"/>
  <cols>
    <col min="1" max="1" width="37.7109375" customWidth="1"/>
    <col min="2" max="2" width="17.42578125" customWidth="1"/>
    <col min="3" max="3" width="29.42578125" customWidth="1"/>
  </cols>
  <sheetData>
    <row r="1" spans="1:3" ht="12.75" customHeight="1" x14ac:dyDescent="0.2">
      <c r="A1" s="2"/>
      <c r="B1" s="2"/>
      <c r="C1" s="3" t="s">
        <v>73</v>
      </c>
    </row>
    <row r="2" spans="1:3" ht="14.25" customHeight="1" x14ac:dyDescent="0.2">
      <c r="A2" s="119" t="s">
        <v>74</v>
      </c>
      <c r="B2" s="119"/>
      <c r="C2" s="119"/>
    </row>
    <row r="3" spans="1:3" ht="14.25" customHeight="1" x14ac:dyDescent="0.2">
      <c r="A3" s="119" t="s">
        <v>14</v>
      </c>
      <c r="B3" s="119"/>
      <c r="C3" s="119"/>
    </row>
    <row r="4" spans="1:3" ht="14.25" customHeight="1" x14ac:dyDescent="0.2">
      <c r="A4" s="119"/>
      <c r="B4" s="119"/>
      <c r="C4" s="119"/>
    </row>
    <row r="5" spans="1:3" ht="14.25" customHeight="1" x14ac:dyDescent="0.2">
      <c r="A5" s="119" t="s">
        <v>75</v>
      </c>
      <c r="B5" s="119"/>
      <c r="C5" s="119"/>
    </row>
    <row r="6" spans="1:3" ht="12.75" customHeight="1" x14ac:dyDescent="0.2">
      <c r="A6" s="9"/>
      <c r="B6" s="9"/>
    </row>
    <row r="7" spans="1:3" ht="25.5" customHeight="1" x14ac:dyDescent="0.2">
      <c r="A7" s="4" t="s">
        <v>36</v>
      </c>
      <c r="B7" s="4" t="s">
        <v>54</v>
      </c>
      <c r="C7" s="4" t="s">
        <v>76</v>
      </c>
    </row>
    <row r="8" spans="1:3" ht="12.75" customHeight="1" x14ac:dyDescent="0.2">
      <c r="A8" s="4">
        <v>1</v>
      </c>
      <c r="B8" s="4">
        <v>2</v>
      </c>
      <c r="C8" s="4">
        <v>3</v>
      </c>
    </row>
    <row r="9" spans="1:3" ht="12.75" customHeight="1" x14ac:dyDescent="0.2">
      <c r="A9" s="6" t="s">
        <v>77</v>
      </c>
      <c r="B9" s="10" t="s">
        <v>78</v>
      </c>
      <c r="C9" s="8">
        <v>0</v>
      </c>
    </row>
    <row r="10" spans="1:3" ht="12.75" customHeight="1" x14ac:dyDescent="0.2">
      <c r="A10" s="6" t="s">
        <v>79</v>
      </c>
      <c r="B10" s="10" t="s">
        <v>80</v>
      </c>
      <c r="C10" s="8">
        <v>0</v>
      </c>
    </row>
    <row r="11" spans="1:3" ht="12.75" customHeight="1" x14ac:dyDescent="0.2">
      <c r="A11" s="6" t="s">
        <v>81</v>
      </c>
      <c r="B11" s="10" t="s">
        <v>82</v>
      </c>
      <c r="C11" s="8">
        <v>0</v>
      </c>
    </row>
    <row r="12" spans="1:3" ht="12.75" customHeight="1" x14ac:dyDescent="0.2">
      <c r="A12" s="6" t="s">
        <v>83</v>
      </c>
      <c r="B12" s="10" t="s">
        <v>84</v>
      </c>
      <c r="C12" s="8">
        <v>0</v>
      </c>
    </row>
    <row r="13" spans="1:3" ht="12.75" customHeight="1" x14ac:dyDescent="0.2">
      <c r="A13" s="11"/>
      <c r="B13" s="12"/>
      <c r="C13" s="13"/>
    </row>
    <row r="14" spans="1:3" ht="12.75" customHeight="1" x14ac:dyDescent="0.2">
      <c r="A14" s="14"/>
      <c r="B14" s="15"/>
      <c r="C14" s="3" t="s">
        <v>85</v>
      </c>
    </row>
    <row r="15" spans="1:3" ht="14.25" customHeight="1" x14ac:dyDescent="0.2">
      <c r="A15" s="150" t="s">
        <v>86</v>
      </c>
      <c r="B15" s="150"/>
    </row>
    <row r="16" spans="1:3" ht="12.75" customHeight="1" x14ac:dyDescent="0.2">
      <c r="A16" s="9"/>
      <c r="B16" s="9"/>
    </row>
    <row r="17" spans="1:3" ht="12.75" customHeight="1" x14ac:dyDescent="0.2">
      <c r="A17" s="4" t="s">
        <v>36</v>
      </c>
      <c r="B17" s="4" t="s">
        <v>54</v>
      </c>
      <c r="C17" s="4" t="s">
        <v>87</v>
      </c>
    </row>
    <row r="18" spans="1:3" ht="12.75" customHeight="1" x14ac:dyDescent="0.2">
      <c r="A18" s="4">
        <v>1</v>
      </c>
      <c r="B18" s="4">
        <v>2</v>
      </c>
      <c r="C18" s="4">
        <v>3</v>
      </c>
    </row>
    <row r="19" spans="1:3" ht="12.75" customHeight="1" x14ac:dyDescent="0.2">
      <c r="A19" s="6" t="s">
        <v>88</v>
      </c>
      <c r="B19" s="10" t="s">
        <v>78</v>
      </c>
      <c r="C19" s="7"/>
    </row>
    <row r="20" spans="1:3" ht="63.75" customHeight="1" x14ac:dyDescent="0.2">
      <c r="A20" s="6" t="s">
        <v>89</v>
      </c>
      <c r="B20" s="10" t="s">
        <v>80</v>
      </c>
      <c r="C20" s="7"/>
    </row>
    <row r="21" spans="1:3" ht="25.5" customHeight="1" x14ac:dyDescent="0.2">
      <c r="A21" s="6" t="s">
        <v>90</v>
      </c>
      <c r="B21" s="10" t="s">
        <v>82</v>
      </c>
      <c r="C21" s="7"/>
    </row>
    <row r="22" spans="1:3" ht="12.75" customHeight="1" x14ac:dyDescent="0.2">
      <c r="A22" s="11"/>
      <c r="B22" s="16"/>
      <c r="C22" s="1"/>
    </row>
    <row r="24" spans="1:3" ht="12.75" customHeight="1" x14ac:dyDescent="0.2">
      <c r="A24" s="26" t="s">
        <v>97</v>
      </c>
      <c r="B24" s="84"/>
      <c r="C24" s="26" t="s">
        <v>174</v>
      </c>
    </row>
    <row r="25" spans="1:3" ht="12.75" customHeight="1" x14ac:dyDescent="0.2">
      <c r="B25" s="85" t="s">
        <v>140</v>
      </c>
    </row>
    <row r="26" spans="1:3" ht="12.75" customHeight="1" x14ac:dyDescent="0.2">
      <c r="A26" s="26" t="s">
        <v>139</v>
      </c>
      <c r="B26" s="84"/>
      <c r="C26" s="26" t="s">
        <v>175</v>
      </c>
    </row>
    <row r="27" spans="1:3" ht="12.75" customHeight="1" x14ac:dyDescent="0.2">
      <c r="B27" s="85" t="s">
        <v>140</v>
      </c>
    </row>
  </sheetData>
  <mergeCells count="5">
    <mergeCell ref="A15:B15"/>
    <mergeCell ref="A2:C2"/>
    <mergeCell ref="A3:C3"/>
    <mergeCell ref="A4:C4"/>
    <mergeCell ref="A5:C5"/>
  </mergeCells>
  <phoneticPr fontId="0" type="noConversion"/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(стр.1)'!LAST_CELL</vt:lpstr>
      <vt:lpstr>'ФХД (стр.2)'!LAST_CELL</vt:lpstr>
      <vt:lpstr>'ФХД (стр.5)'!LAST_CELL</vt:lpstr>
      <vt:lpstr>'ФХД (стр.6)'!LAST_CELL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budget_2</dc:creator>
  <dc:description>POI HSSF rep:2.43.0.54</dc:description>
  <cp:lastModifiedBy>1</cp:lastModifiedBy>
  <cp:lastPrinted>2019-01-10T13:42:52Z</cp:lastPrinted>
  <dcterms:created xsi:type="dcterms:W3CDTF">2017-12-11T08:25:55Z</dcterms:created>
  <dcterms:modified xsi:type="dcterms:W3CDTF">2022-10-26T06:48:44Z</dcterms:modified>
</cp:coreProperties>
</file>