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311" windowWidth="11010" windowHeight="9075" activeTab="1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'школы'!#REF!</definedName>
  </definedNames>
  <calcPr fullCalcOnLoad="1" refMode="R1C1"/>
</workbook>
</file>

<file path=xl/sharedStrings.xml><?xml version="1.0" encoding="utf-8"?>
<sst xmlns="http://schemas.openxmlformats.org/spreadsheetml/2006/main" count="675" uniqueCount="242">
  <si>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</si>
  <si>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</si>
  <si>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</si>
  <si>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</si>
  <si>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</si>
  <si>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</si>
  <si>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</si>
  <si>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</si>
  <si>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</si>
  <si>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</si>
  <si>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</si>
  <si>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</si>
  <si>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</si>
  <si>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</si>
  <si>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</si>
  <si>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</si>
  <si>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</si>
  <si>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</si>
  <si>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</si>
  <si>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</si>
  <si>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</si>
  <si>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</si>
  <si>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</si>
  <si>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</si>
  <si>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</si>
  <si>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</si>
  <si>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</si>
  <si>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</si>
  <si>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</si>
  <si>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</si>
  <si>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</si>
  <si>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</si>
  <si>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</si>
  <si>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</si>
  <si>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</si>
  <si>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</si>
  <si>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</si>
  <si>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</si>
  <si>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</si>
  <si>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</si>
  <si>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</si>
  <si>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</si>
  <si>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</si>
  <si>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</si>
  <si>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</si>
  <si>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</si>
  <si>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</si>
  <si>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</si>
  <si>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</si>
  <si>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</si>
  <si>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</si>
  <si>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</si>
  <si>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</si>
  <si>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</si>
  <si>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</si>
  <si>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</si>
  <si>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</si>
  <si>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</si>
  <si>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</si>
  <si>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</si>
  <si>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</si>
  <si>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</si>
  <si>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</si>
  <si>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</si>
  <si>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</si>
  <si>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</si>
  <si>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</si>
  <si>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</si>
  <si>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</si>
  <si>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</si>
  <si>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</si>
  <si>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</si>
  <si>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</si>
  <si>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</si>
  <si>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</si>
  <si>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</si>
  <si>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</si>
  <si>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</si>
  <si>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</si>
  <si>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</si>
  <si>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</si>
  <si>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</si>
  <si>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</si>
  <si>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</si>
  <si>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</si>
  <si>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</si>
  <si>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</si>
  <si>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</si>
  <si>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</si>
  <si>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</si>
  <si>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</si>
  <si>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</si>
  <si>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</si>
  <si>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</si>
  <si>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</si>
  <si>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</si>
  <si>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</si>
  <si>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</si>
  <si>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</si>
  <si>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</si>
  <si>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 xml:space="preserve">тел. </t>
  </si>
  <si>
    <t>Руководитель муниципального бюджетного</t>
  </si>
  <si>
    <t>Главный бухгалтер муниципального</t>
  </si>
  <si>
    <t>Прочие расходы, всего</t>
  </si>
  <si>
    <t>КИФ</t>
  </si>
  <si>
    <t>Доходы от оказания услуг</t>
  </si>
  <si>
    <t>30201050050000 130</t>
  </si>
  <si>
    <t>290</t>
  </si>
  <si>
    <t>Прочие безвозмездные поступления</t>
  </si>
  <si>
    <t>30399050050000 180</t>
  </si>
  <si>
    <t>Остаток по внебюджетной деятельности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</si>
  <si>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</si>
  <si>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</si>
  <si>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Остаток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</si>
  <si>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</si>
  <si>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</si>
  <si>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</si>
  <si>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</si>
  <si>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</si>
  <si>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</si>
  <si>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</si>
  <si>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t>Выплаты на выполнение муниципального задания (свод)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</si>
  <si>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</si>
  <si>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</si>
  <si>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</si>
  <si>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</si>
  <si>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</si>
  <si>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</si>
  <si>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</si>
  <si>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</si>
  <si>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</si>
  <si>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223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</si>
  <si>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</si>
  <si>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</si>
  <si>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</si>
  <si>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</si>
  <si>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</si>
  <si>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</si>
  <si>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</si>
  <si>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</si>
  <si>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</si>
  <si>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</si>
  <si>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</si>
  <si>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</si>
  <si>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</si>
  <si>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</si>
  <si>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</si>
  <si>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</si>
  <si>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</si>
  <si>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</si>
  <si>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</si>
  <si>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</si>
  <si>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</si>
  <si>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Налог на негативное воздействие воздействие на окр. среду</t>
  </si>
  <si>
    <t xml:space="preserve">Налог на имущество 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</si>
  <si>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</si>
  <si>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</si>
  <si>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</si>
  <si>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</si>
  <si>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</si>
  <si>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>213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</si>
  <si>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</si>
  <si>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</si>
  <si>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</si>
  <si>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кассовое исполнение</t>
  </si>
  <si>
    <t>% исполнения</t>
  </si>
  <si>
    <t>фактическое исполнение</t>
  </si>
  <si>
    <t>0701 0110421590</t>
  </si>
  <si>
    <t xml:space="preserve">Руководитель муниципального автономного  учреждения </t>
  </si>
  <si>
    <t>                                                                                                                              (подпись)        (расшифровка подписи)</t>
  </si>
  <si>
    <t xml:space="preserve">                      (уполномоченное лицо)                                                   (подпись)    (расшифровка подписи)</t>
  </si>
  <si>
    <t>                                   (подпись)          (расшифровка подписи)</t>
  </si>
  <si>
    <t>Доходы от оказания платных услуг КОСГУ 131</t>
  </si>
  <si>
    <t>Поступления , в том числе по видам поступлений</t>
  </si>
  <si>
    <t>Выплаты по расходам всего:</t>
  </si>
  <si>
    <t>Заработная плата 211</t>
  </si>
  <si>
    <t>Начисления на выплаты по оплате труда 213</t>
  </si>
  <si>
    <t>Увеличение стоимости основных средств 310</t>
  </si>
  <si>
    <t>Увеличение стоимости материальных запасов всего 340</t>
  </si>
  <si>
    <t>Предоставление общедоступного и бесплатного дошкольного образования</t>
  </si>
  <si>
    <t>Прочие работы, услуги 226</t>
  </si>
  <si>
    <t>Присмотр и уход за воспитанниками дошкольных образовательных организаций</t>
  </si>
  <si>
    <t>Услуги связи 221</t>
  </si>
  <si>
    <t>Коммунальные услуги всего 223</t>
  </si>
  <si>
    <t>Работы, услуги по содержанию имущества 225</t>
  </si>
  <si>
    <t>30201050050000</t>
  </si>
  <si>
    <t>0701 0110173080</t>
  </si>
  <si>
    <t>0701 0110421590 244</t>
  </si>
  <si>
    <t>0701 0110421590 111</t>
  </si>
  <si>
    <t>0701 0110421590 119</t>
  </si>
  <si>
    <t>0701 0110421590 853</t>
  </si>
  <si>
    <t>Х</t>
  </si>
  <si>
    <t>КФСР</t>
  </si>
  <si>
    <t>0701</t>
  </si>
  <si>
    <t>Штрафы за нарушение законодательства о налогах и сборах, законодательства о страховых взносах КОСГУ 292</t>
  </si>
  <si>
    <t>Коммунальные услуги всего 223/001</t>
  </si>
  <si>
    <t>Коммунальные услуги всего 223/002</t>
  </si>
  <si>
    <t>Коммунальные услуги всего 223/003</t>
  </si>
  <si>
    <t>Социальные пособия и компенсации персоналу в денежной форме266</t>
  </si>
  <si>
    <t>Увеличение стоимости прочих оборотных  запасов (материалов) 346</t>
  </si>
  <si>
    <t>Коммунальные услуги всего 223/004</t>
  </si>
  <si>
    <t>Налоги,пошлины и сборы 291</t>
  </si>
  <si>
    <t>Штрафы за нарушение законодательства о закупках и нарушение условий контрактов (договоров) 293</t>
  </si>
  <si>
    <t>Увеличение стоимости лекарственных материалов и препаратов341</t>
  </si>
  <si>
    <t>Увеличение стоимости продуктов питания 342</t>
  </si>
  <si>
    <t>Увеличение стоимости строительных материалов 344</t>
  </si>
  <si>
    <t>Увеличение стоимости мягкого инвентаря(материалов)   345</t>
  </si>
  <si>
    <t>уплату налогов, сборов и иных платежей, всего290</t>
  </si>
  <si>
    <t>Н.Л. Витальская</t>
  </si>
  <si>
    <t>Остатки средств на начало текущего финансового года</t>
  </si>
  <si>
    <t>Т.Р. Шилова</t>
  </si>
  <si>
    <t>0701 0110421590 247</t>
  </si>
  <si>
    <t>бухгалтер муниципального бюджетного учреждения</t>
  </si>
  <si>
    <t>Остатки средств на начало текущего финансового года КОСГУ 510</t>
  </si>
  <si>
    <t xml:space="preserve">0701 0110421590 </t>
  </si>
  <si>
    <t>0701 0110173070</t>
  </si>
  <si>
    <t>Доходы от оказания платных услуг КОСГУ 152</t>
  </si>
  <si>
    <t>0701 0110173070 111</t>
  </si>
  <si>
    <t xml:space="preserve">0701 0110173070 119 </t>
  </si>
  <si>
    <t>0701 0110173070 244</t>
  </si>
  <si>
    <t>Возмещение расходов,связанных со служеб -ными командировками 226</t>
  </si>
  <si>
    <t>0701 0110421590 112</t>
  </si>
  <si>
    <t>Транспортные услуги 222</t>
  </si>
  <si>
    <t>Остатки средств на начало текущего финансового года                                                                Увеличение стоимости материальных запасов всего 340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</si>
  <si>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 </t>
  </si>
  <si>
    <t>Остаток (иные) 610</t>
  </si>
  <si>
    <t>Возврат в областной бюджет</t>
  </si>
  <si>
    <t>Остаток (субвенция)</t>
  </si>
  <si>
    <t>0701 01109S2180</t>
  </si>
  <si>
    <t>0701 0110421590 851</t>
  </si>
  <si>
    <t>0701 01109S2180 243</t>
  </si>
  <si>
    <t>Увеличение стоимости продуктов питания 225</t>
  </si>
  <si>
    <t>0701 011C121590 244</t>
  </si>
  <si>
    <t>0701 0110173080 244</t>
  </si>
  <si>
    <t>0701 01104S4090</t>
  </si>
  <si>
    <t>0701 01104S4090 111</t>
  </si>
  <si>
    <t>0701 01104S4090 119</t>
  </si>
  <si>
    <t xml:space="preserve">0701 011C121590 </t>
  </si>
  <si>
    <t>Остаток (район)</t>
  </si>
  <si>
    <t xml:space="preserve">0701 0110325010 </t>
  </si>
  <si>
    <t>0701 0110325010 244</t>
  </si>
  <si>
    <t>Подготовка образовательных организаций к новому учебному году, выполнение предписаний надзорных органов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</si>
</sst>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/>
    </xf>
    <xf numFmtId="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4" fontId="6" fillId="0" borderId="0" xfId="52" applyNumberFormat="1" applyFont="1" applyBorder="1" applyAlignment="1">
      <alignment horizontal="right" vertical="top" wrapText="1"/>
      <protection/>
    </xf>
    <xf numFmtId="4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/>
    </xf>
    <xf numFmtId="4" fontId="6" fillId="0" borderId="0" xfId="52" applyNumberFormat="1" applyFont="1" applyFill="1" applyBorder="1" applyAlignment="1">
      <alignment horizontal="right" vertical="top" wrapText="1"/>
      <protection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vertical="top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vertical="top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Д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L11" sqref="L11"/>
    </sheetView>
  </sheetViews>
  <sheetFormatPr defaultColWidth="9.140625" defaultRowHeight="12.7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sheetProtection/>
  <printOptions/>
  <pageMargins left="0.3937007874015748" right="0.2362204724409449" top="0.2362204724409449" bottom="0" header="0.2755905511811024" footer="0.2755905511811024"/>
  <pageSetup fitToHeight="1" fitToWidth="1" horizontalDpi="600" verticalDpi="600" orientation="portrait" paperSize="9" scale="98" r:id="rId3"/>
  <legacyDrawing r:id="rId2"/>
  <oleObjects>
    <oleObject progId="Word.Document.8" shapeId="15061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Q88"/>
  <sheetViews>
    <sheetView tabSelected="1" zoomScale="90" zoomScaleNormal="90" zoomScaleSheetLayoutView="80" zoomScalePageLayoutView="0" workbookViewId="0" topLeftCell="A1">
      <selection activeCell="B72" sqref="B72"/>
    </sheetView>
  </sheetViews>
  <sheetFormatPr defaultColWidth="9.140625" defaultRowHeight="12.75"/>
  <cols>
    <col min="1" max="1" width="2.57421875" style="27" customWidth="1"/>
    <col min="2" max="2" width="54.28125" style="27" customWidth="1"/>
    <col min="3" max="3" width="5.28125" style="27" customWidth="1"/>
    <col min="4" max="4" width="6.7109375" style="27" customWidth="1"/>
    <col min="5" max="5" width="22.00390625" style="27" customWidth="1"/>
    <col min="6" max="6" width="16.7109375" style="27" customWidth="1"/>
    <col min="7" max="7" width="16.00390625" style="27" customWidth="1"/>
    <col min="8" max="8" width="9.28125" style="27" customWidth="1"/>
    <col min="9" max="9" width="15.57421875" style="27" customWidth="1"/>
    <col min="10" max="10" width="10.57421875" style="27" customWidth="1"/>
    <col min="11" max="11" width="12.57421875" style="27" bestFit="1" customWidth="1"/>
    <col min="12" max="12" width="21.421875" style="27" customWidth="1"/>
    <col min="13" max="14" width="9.140625" style="27" customWidth="1"/>
    <col min="15" max="15" width="13.140625" style="27" bestFit="1" customWidth="1"/>
    <col min="16" max="16" width="9.140625" style="27" customWidth="1"/>
    <col min="17" max="17" width="21.00390625" style="27" customWidth="1"/>
    <col min="18" max="16384" width="9.140625" style="27" customWidth="1"/>
  </cols>
  <sheetData>
    <row r="1" spans="2:8" ht="14.25" customHeight="1">
      <c r="B1" s="91" t="s">
        <v>71</v>
      </c>
      <c r="C1" s="91"/>
      <c r="D1" s="91"/>
      <c r="E1" s="91"/>
      <c r="F1" s="91"/>
      <c r="G1" s="36"/>
      <c r="H1" s="36"/>
    </row>
    <row r="2" ht="3" customHeight="1" hidden="1"/>
    <row r="3" spans="2:10" ht="31.5" customHeight="1">
      <c r="B3" s="92" t="s">
        <v>58</v>
      </c>
      <c r="C3" s="28" t="s">
        <v>104</v>
      </c>
      <c r="D3" s="28" t="s">
        <v>192</v>
      </c>
      <c r="E3" s="92" t="s">
        <v>72</v>
      </c>
      <c r="F3" s="90" t="s">
        <v>73</v>
      </c>
      <c r="G3" s="90" t="s">
        <v>164</v>
      </c>
      <c r="H3" s="90" t="s">
        <v>165</v>
      </c>
      <c r="I3" s="90" t="s">
        <v>166</v>
      </c>
      <c r="J3" s="89" t="s">
        <v>165</v>
      </c>
    </row>
    <row r="4" spans="2:10" ht="13.5" customHeight="1">
      <c r="B4" s="93"/>
      <c r="C4" s="39"/>
      <c r="D4" s="39"/>
      <c r="E4" s="93"/>
      <c r="F4" s="90"/>
      <c r="G4" s="90"/>
      <c r="H4" s="90"/>
      <c r="I4" s="90"/>
      <c r="J4" s="89"/>
    </row>
    <row r="5" spans="2:11" s="43" customFormat="1" ht="15.75" customHeight="1">
      <c r="B5" s="79" t="s">
        <v>209</v>
      </c>
      <c r="C5" s="39"/>
      <c r="D5" s="39"/>
      <c r="E5" s="39"/>
      <c r="F5" s="80">
        <f>F6+F7+F8</f>
        <v>305766.29000000004</v>
      </c>
      <c r="G5" s="80">
        <f>G6+G7+G8</f>
        <v>305766.29000000004</v>
      </c>
      <c r="H5" s="57">
        <f>G5/F5*100</f>
        <v>100</v>
      </c>
      <c r="I5" s="80">
        <f>I6+I7+I8</f>
        <v>0</v>
      </c>
      <c r="J5" s="81">
        <f>G5/F5*100</f>
        <v>100</v>
      </c>
      <c r="K5" s="46"/>
    </row>
    <row r="6" spans="2:12" ht="15" customHeight="1">
      <c r="B6" s="82" t="s">
        <v>213</v>
      </c>
      <c r="C6" s="39">
        <v>2</v>
      </c>
      <c r="D6" s="29" t="s">
        <v>193</v>
      </c>
      <c r="E6" s="29" t="s">
        <v>214</v>
      </c>
      <c r="F6" s="80">
        <v>26897.58</v>
      </c>
      <c r="G6" s="80">
        <v>26897.58</v>
      </c>
      <c r="H6" s="57">
        <f aca="true" t="shared" si="0" ref="H6:H47">G6/F6*100</f>
        <v>100</v>
      </c>
      <c r="I6" s="80"/>
      <c r="J6" s="81">
        <f>G6/F6*100</f>
        <v>100</v>
      </c>
      <c r="K6" s="46"/>
      <c r="L6" s="56"/>
    </row>
    <row r="7" spans="2:12" ht="17.25" customHeight="1">
      <c r="B7" s="82" t="s">
        <v>213</v>
      </c>
      <c r="C7" s="39">
        <v>4</v>
      </c>
      <c r="D7" s="29" t="s">
        <v>193</v>
      </c>
      <c r="E7" s="29" t="s">
        <v>186</v>
      </c>
      <c r="F7" s="80">
        <v>175169.95</v>
      </c>
      <c r="G7" s="80">
        <v>175169.95</v>
      </c>
      <c r="H7" s="57">
        <f t="shared" si="0"/>
        <v>100</v>
      </c>
      <c r="I7" s="80"/>
      <c r="J7" s="81"/>
      <c r="K7" s="46"/>
      <c r="L7" s="56"/>
    </row>
    <row r="8" spans="2:12" ht="17.25" customHeight="1">
      <c r="B8" s="82" t="s">
        <v>213</v>
      </c>
      <c r="C8" s="39">
        <v>4</v>
      </c>
      <c r="D8" s="29" t="s">
        <v>193</v>
      </c>
      <c r="E8" s="29" t="s">
        <v>214</v>
      </c>
      <c r="F8" s="80">
        <v>103698.76</v>
      </c>
      <c r="G8" s="80">
        <v>103698.76</v>
      </c>
      <c r="H8" s="57">
        <f t="shared" si="0"/>
        <v>100</v>
      </c>
      <c r="I8" s="80"/>
      <c r="J8" s="81"/>
      <c r="K8" s="46"/>
      <c r="L8" s="56"/>
    </row>
    <row r="9" spans="2:12" ht="15" customHeight="1">
      <c r="B9" s="40" t="s">
        <v>173</v>
      </c>
      <c r="C9" s="41"/>
      <c r="D9" s="42"/>
      <c r="E9" s="42"/>
      <c r="F9" s="34">
        <f>SUM(F10:F15)</f>
        <v>6011956.529999999</v>
      </c>
      <c r="G9" s="34">
        <f>SUM(G10:G15)</f>
        <v>5984452.8100000005</v>
      </c>
      <c r="H9" s="57">
        <f t="shared" si="0"/>
        <v>99.5425163195583</v>
      </c>
      <c r="I9" s="34">
        <f>SUM(I10:I15)</f>
        <v>0</v>
      </c>
      <c r="J9" s="57">
        <f>G9/F9*100</f>
        <v>99.5425163195583</v>
      </c>
      <c r="K9" s="46"/>
      <c r="L9" s="56"/>
    </row>
    <row r="10" spans="2:12" ht="15" customHeight="1">
      <c r="B10" s="25" t="s">
        <v>172</v>
      </c>
      <c r="C10" s="38">
        <v>2</v>
      </c>
      <c r="D10" s="29" t="s">
        <v>193</v>
      </c>
      <c r="E10" s="29" t="s">
        <v>185</v>
      </c>
      <c r="F10" s="44">
        <v>180000</v>
      </c>
      <c r="G10" s="44">
        <v>152496.28</v>
      </c>
      <c r="H10" s="45">
        <f t="shared" si="0"/>
        <v>84.72015555555555</v>
      </c>
      <c r="I10" s="44"/>
      <c r="J10" s="45">
        <f aca="true" t="shared" si="1" ref="J10:J76">I10/F10*100</f>
        <v>0</v>
      </c>
      <c r="K10" s="46"/>
      <c r="L10" s="56"/>
    </row>
    <row r="11" spans="2:12" ht="15" customHeight="1">
      <c r="B11" s="25" t="s">
        <v>172</v>
      </c>
      <c r="C11" s="38">
        <v>4</v>
      </c>
      <c r="D11" s="29" t="s">
        <v>193</v>
      </c>
      <c r="E11" s="29" t="s">
        <v>215</v>
      </c>
      <c r="F11" s="44">
        <v>1828900</v>
      </c>
      <c r="G11" s="44">
        <v>1828900</v>
      </c>
      <c r="H11" s="45">
        <f t="shared" si="0"/>
        <v>100</v>
      </c>
      <c r="I11" s="44"/>
      <c r="J11" s="45">
        <f t="shared" si="1"/>
        <v>0</v>
      </c>
      <c r="K11" s="46">
        <f>G11+G12+G13</f>
        <v>2785746</v>
      </c>
      <c r="L11" s="56"/>
    </row>
    <row r="12" spans="2:12" ht="15" customHeight="1">
      <c r="B12" s="25" t="s">
        <v>172</v>
      </c>
      <c r="C12" s="38">
        <v>4</v>
      </c>
      <c r="D12" s="29" t="s">
        <v>193</v>
      </c>
      <c r="E12" s="29" t="s">
        <v>167</v>
      </c>
      <c r="F12" s="44">
        <v>943150</v>
      </c>
      <c r="G12" s="44">
        <v>943150</v>
      </c>
      <c r="H12" s="45">
        <f t="shared" si="0"/>
        <v>100</v>
      </c>
      <c r="I12" s="44"/>
      <c r="J12" s="45">
        <f t="shared" si="1"/>
        <v>0</v>
      </c>
      <c r="K12" s="46"/>
      <c r="L12" s="56"/>
    </row>
    <row r="13" spans="2:12" ht="15" customHeight="1">
      <c r="B13" s="25" t="s">
        <v>172</v>
      </c>
      <c r="C13" s="38">
        <v>4</v>
      </c>
      <c r="D13" s="29" t="s">
        <v>193</v>
      </c>
      <c r="E13" s="29" t="s">
        <v>234</v>
      </c>
      <c r="F13" s="44">
        <v>13696</v>
      </c>
      <c r="G13" s="44">
        <v>13696</v>
      </c>
      <c r="H13" s="45">
        <f>G13/F13*100</f>
        <v>100</v>
      </c>
      <c r="I13" s="44"/>
      <c r="J13" s="45">
        <f>I13/F13*100</f>
        <v>0</v>
      </c>
      <c r="K13" s="46"/>
      <c r="L13" s="56"/>
    </row>
    <row r="14" spans="2:12" ht="15" customHeight="1">
      <c r="B14" s="25" t="s">
        <v>216</v>
      </c>
      <c r="C14" s="38">
        <v>5</v>
      </c>
      <c r="D14" s="29" t="s">
        <v>193</v>
      </c>
      <c r="E14" s="29" t="s">
        <v>228</v>
      </c>
      <c r="F14" s="44">
        <v>3036210.53</v>
      </c>
      <c r="G14" s="44">
        <v>3036210.53</v>
      </c>
      <c r="H14" s="45">
        <f t="shared" si="0"/>
        <v>100</v>
      </c>
      <c r="I14" s="44"/>
      <c r="J14" s="45">
        <f>I14/F14*100</f>
        <v>0</v>
      </c>
      <c r="K14" s="46"/>
      <c r="L14" s="56"/>
    </row>
    <row r="15" spans="2:11" s="43" customFormat="1" ht="15" customHeight="1">
      <c r="B15" s="25" t="s">
        <v>216</v>
      </c>
      <c r="C15" s="38">
        <v>5</v>
      </c>
      <c r="D15" s="29" t="s">
        <v>193</v>
      </c>
      <c r="E15" s="62" t="s">
        <v>239</v>
      </c>
      <c r="F15" s="44">
        <v>10000</v>
      </c>
      <c r="G15" s="44">
        <v>10000</v>
      </c>
      <c r="H15" s="45">
        <f t="shared" si="0"/>
        <v>100</v>
      </c>
      <c r="I15" s="44"/>
      <c r="J15" s="45">
        <f t="shared" si="1"/>
        <v>0</v>
      </c>
      <c r="K15" s="46"/>
    </row>
    <row r="16" spans="2:17" s="43" customFormat="1" ht="28.5" customHeight="1">
      <c r="B16" s="26" t="s">
        <v>174</v>
      </c>
      <c r="C16" s="37"/>
      <c r="D16" s="31"/>
      <c r="E16" s="30"/>
      <c r="F16" s="34">
        <f>SUM(F17,F27,F58)+F68+F66+F70+F55</f>
        <v>6142552.869999999</v>
      </c>
      <c r="G16" s="34">
        <f>SUM(G17,G27,G58)+G68+G66+G70+G55</f>
        <v>6063230.72</v>
      </c>
      <c r="H16" s="45">
        <f t="shared" si="0"/>
        <v>98.70864522164057</v>
      </c>
      <c r="I16" s="34">
        <f>SUM(I17,I27,I58)+I68+I66+I70+I55+I25+I53</f>
        <v>5996998.319999999</v>
      </c>
      <c r="J16" s="45">
        <f t="shared" si="1"/>
        <v>97.63038995218287</v>
      </c>
      <c r="K16" s="46"/>
      <c r="L16" s="49"/>
      <c r="M16" s="47"/>
      <c r="N16" s="47"/>
      <c r="O16" s="47"/>
      <c r="P16" s="47"/>
      <c r="Q16" s="53"/>
    </row>
    <row r="17" spans="2:17" ht="34.5" customHeight="1">
      <c r="B17" s="26" t="s">
        <v>179</v>
      </c>
      <c r="C17" s="37">
        <v>4</v>
      </c>
      <c r="D17" s="31" t="s">
        <v>193</v>
      </c>
      <c r="E17" s="31" t="s">
        <v>215</v>
      </c>
      <c r="F17" s="34">
        <f>SUM(F18:F24)</f>
        <v>1828900</v>
      </c>
      <c r="G17" s="34">
        <f>SUM(G18:G24)</f>
        <v>1828899.9</v>
      </c>
      <c r="H17" s="45">
        <f t="shared" si="0"/>
        <v>99.99999453223248</v>
      </c>
      <c r="I17" s="34">
        <f>SUM(I18:I24)</f>
        <v>1779311.9</v>
      </c>
      <c r="J17" s="35">
        <f t="shared" si="1"/>
        <v>97.28863797911312</v>
      </c>
      <c r="K17" s="46"/>
      <c r="L17" s="50"/>
      <c r="M17" s="50"/>
      <c r="N17" s="50"/>
      <c r="O17" s="50"/>
      <c r="P17" s="50"/>
      <c r="Q17" s="53"/>
    </row>
    <row r="18" spans="2:17" ht="14.25" customHeight="1">
      <c r="B18" s="25" t="s">
        <v>175</v>
      </c>
      <c r="C18" s="38">
        <v>4</v>
      </c>
      <c r="D18" s="29" t="s">
        <v>193</v>
      </c>
      <c r="E18" s="29" t="s">
        <v>217</v>
      </c>
      <c r="F18" s="32">
        <v>1366599</v>
      </c>
      <c r="G18" s="32">
        <v>1366599</v>
      </c>
      <c r="H18" s="45">
        <f t="shared" si="0"/>
        <v>100</v>
      </c>
      <c r="I18" s="32">
        <v>1366599</v>
      </c>
      <c r="J18" s="45">
        <f t="shared" si="1"/>
        <v>100</v>
      </c>
      <c r="L18" s="51"/>
      <c r="M18" s="50"/>
      <c r="N18" s="50"/>
      <c r="O18" s="50"/>
      <c r="P18" s="50"/>
      <c r="Q18" s="52"/>
    </row>
    <row r="19" spans="2:17" ht="18" customHeight="1">
      <c r="B19" s="25" t="s">
        <v>176</v>
      </c>
      <c r="C19" s="38">
        <v>4</v>
      </c>
      <c r="D19" s="29" t="s">
        <v>193</v>
      </c>
      <c r="E19" s="29" t="s">
        <v>218</v>
      </c>
      <c r="F19" s="32">
        <v>412713</v>
      </c>
      <c r="G19" s="32">
        <v>412712.9</v>
      </c>
      <c r="H19" s="45">
        <f t="shared" si="0"/>
        <v>99.99997577008722</v>
      </c>
      <c r="I19" s="32">
        <v>412712.9</v>
      </c>
      <c r="J19" s="45">
        <f t="shared" si="1"/>
        <v>99.99997577008722</v>
      </c>
      <c r="L19" s="51"/>
      <c r="M19" s="50"/>
      <c r="N19" s="50"/>
      <c r="O19" s="50"/>
      <c r="P19" s="50"/>
      <c r="Q19" s="52"/>
    </row>
    <row r="20" spans="2:17" ht="30" customHeight="1">
      <c r="B20" s="25" t="s">
        <v>198</v>
      </c>
      <c r="C20" s="38">
        <v>4</v>
      </c>
      <c r="D20" s="29" t="s">
        <v>193</v>
      </c>
      <c r="E20" s="29" t="s">
        <v>217</v>
      </c>
      <c r="F20" s="32"/>
      <c r="G20" s="32"/>
      <c r="H20" s="45" t="e">
        <f t="shared" si="0"/>
        <v>#DIV/0!</v>
      </c>
      <c r="I20" s="64"/>
      <c r="J20" s="45" t="e">
        <f t="shared" si="1"/>
        <v>#DIV/0!</v>
      </c>
      <c r="L20" s="50"/>
      <c r="M20" s="50"/>
      <c r="N20" s="50"/>
      <c r="O20" s="50"/>
      <c r="P20" s="50"/>
      <c r="Q20" s="53"/>
    </row>
    <row r="21" spans="2:17" ht="15" customHeight="1">
      <c r="B21" s="25" t="s">
        <v>180</v>
      </c>
      <c r="C21" s="38">
        <v>4</v>
      </c>
      <c r="D21" s="29" t="s">
        <v>193</v>
      </c>
      <c r="E21" s="29" t="s">
        <v>219</v>
      </c>
      <c r="F21" s="32"/>
      <c r="G21" s="32"/>
      <c r="H21" s="45" t="e">
        <f t="shared" si="0"/>
        <v>#DIV/0!</v>
      </c>
      <c r="I21" s="64"/>
      <c r="J21" s="45" t="e">
        <f t="shared" si="1"/>
        <v>#DIV/0!</v>
      </c>
      <c r="L21" s="51"/>
      <c r="M21" s="50"/>
      <c r="N21" s="50"/>
      <c r="O21" s="50"/>
      <c r="P21" s="50"/>
      <c r="Q21" s="53"/>
    </row>
    <row r="22" spans="2:17" ht="29.25" customHeight="1">
      <c r="B22" s="25" t="s">
        <v>177</v>
      </c>
      <c r="C22" s="38">
        <v>4</v>
      </c>
      <c r="D22" s="29" t="s">
        <v>193</v>
      </c>
      <c r="E22" s="29" t="s">
        <v>219</v>
      </c>
      <c r="F22" s="32"/>
      <c r="G22" s="32"/>
      <c r="H22" s="45" t="e">
        <f t="shared" si="0"/>
        <v>#DIV/0!</v>
      </c>
      <c r="I22" s="64"/>
      <c r="J22" s="45" t="e">
        <f t="shared" si="1"/>
        <v>#DIV/0!</v>
      </c>
      <c r="L22" s="51"/>
      <c r="M22" s="50"/>
      <c r="N22" s="50"/>
      <c r="O22" s="50"/>
      <c r="P22" s="50"/>
      <c r="Q22" s="53"/>
    </row>
    <row r="23" spans="2:17" s="43" customFormat="1" ht="30" customHeight="1">
      <c r="B23" s="60" t="s">
        <v>206</v>
      </c>
      <c r="C23" s="38">
        <v>4</v>
      </c>
      <c r="D23" s="29" t="s">
        <v>193</v>
      </c>
      <c r="E23" s="29" t="s">
        <v>219</v>
      </c>
      <c r="F23" s="32"/>
      <c r="G23" s="32"/>
      <c r="H23" s="45" t="e">
        <f t="shared" si="0"/>
        <v>#DIV/0!</v>
      </c>
      <c r="I23" s="64"/>
      <c r="J23" s="45" t="e">
        <f t="shared" si="1"/>
        <v>#DIV/0!</v>
      </c>
      <c r="L23" s="49"/>
      <c r="M23" s="47"/>
      <c r="N23" s="47"/>
      <c r="O23" s="47"/>
      <c r="P23" s="47"/>
      <c r="Q23" s="53"/>
    </row>
    <row r="24" spans="2:17" ht="34.5" customHeight="1">
      <c r="B24" s="25" t="s">
        <v>199</v>
      </c>
      <c r="C24" s="38">
        <v>4</v>
      </c>
      <c r="D24" s="29" t="s">
        <v>193</v>
      </c>
      <c r="E24" s="29" t="s">
        <v>219</v>
      </c>
      <c r="F24" s="32">
        <v>49588</v>
      </c>
      <c r="G24" s="32">
        <v>49588</v>
      </c>
      <c r="H24" s="45">
        <f t="shared" si="0"/>
        <v>100</v>
      </c>
      <c r="I24" s="64"/>
      <c r="J24" s="45">
        <f t="shared" si="1"/>
        <v>0</v>
      </c>
      <c r="L24" s="51">
        <f>I18+I28+I56</f>
        <v>1585213.59</v>
      </c>
      <c r="M24" s="50"/>
      <c r="N24" s="50"/>
      <c r="O24" s="48"/>
      <c r="P24" s="50"/>
      <c r="Q24" s="53"/>
    </row>
    <row r="25" spans="2:17" ht="28.5" customHeight="1">
      <c r="B25" s="26" t="s">
        <v>179</v>
      </c>
      <c r="C25" s="37">
        <v>4</v>
      </c>
      <c r="D25" s="31" t="s">
        <v>193</v>
      </c>
      <c r="E25" s="31" t="s">
        <v>186</v>
      </c>
      <c r="F25" s="32"/>
      <c r="G25" s="32"/>
      <c r="H25" s="45" t="e">
        <f t="shared" si="0"/>
        <v>#DIV/0!</v>
      </c>
      <c r="I25" s="59">
        <f>I26</f>
        <v>17022.74</v>
      </c>
      <c r="J25" s="45" t="e">
        <f t="shared" si="1"/>
        <v>#DIV/0!</v>
      </c>
      <c r="L25" s="51">
        <f>I19+I29+I57</f>
        <v>478734.5</v>
      </c>
      <c r="M25" s="50"/>
      <c r="N25" s="50"/>
      <c r="O25" s="48"/>
      <c r="P25" s="50"/>
      <c r="Q25" s="53"/>
    </row>
    <row r="26" spans="2:17" ht="28.5" customHeight="1">
      <c r="B26" s="25" t="s">
        <v>199</v>
      </c>
      <c r="C26" s="38">
        <v>4</v>
      </c>
      <c r="D26" s="29" t="s">
        <v>193</v>
      </c>
      <c r="E26" s="29" t="s">
        <v>233</v>
      </c>
      <c r="F26" s="32"/>
      <c r="G26" s="32"/>
      <c r="H26" s="45" t="e">
        <f t="shared" si="0"/>
        <v>#DIV/0!</v>
      </c>
      <c r="I26" s="64">
        <v>17022.74</v>
      </c>
      <c r="J26" s="45" t="e">
        <f t="shared" si="1"/>
        <v>#DIV/0!</v>
      </c>
      <c r="L26" s="51"/>
      <c r="M26" s="50"/>
      <c r="N26" s="50"/>
      <c r="O26" s="48"/>
      <c r="P26" s="50"/>
      <c r="Q26" s="53"/>
    </row>
    <row r="27" spans="2:17" ht="29.25" customHeight="1">
      <c r="B27" s="26" t="s">
        <v>181</v>
      </c>
      <c r="C27" s="37">
        <v>4</v>
      </c>
      <c r="D27" s="31" t="s">
        <v>193</v>
      </c>
      <c r="E27" s="31" t="s">
        <v>167</v>
      </c>
      <c r="F27" s="34">
        <f>SUM(F28:F34,F47,F39:F41,F46)</f>
        <v>1046848.7599999999</v>
      </c>
      <c r="G27" s="34">
        <f>SUM(G28:G34,G47,G39:G41,G46)</f>
        <v>1019477.86</v>
      </c>
      <c r="H27" s="45">
        <f t="shared" si="0"/>
        <v>97.38540073353099</v>
      </c>
      <c r="I27" s="77">
        <f>SUM(I28:I34,I47,I39:I41,I46)</f>
        <v>993171.4999999999</v>
      </c>
      <c r="J27" s="35">
        <f t="shared" si="1"/>
        <v>94.87249141891327</v>
      </c>
      <c r="L27" s="51"/>
      <c r="M27" s="50"/>
      <c r="N27" s="50"/>
      <c r="O27" s="48"/>
      <c r="P27" s="50"/>
      <c r="Q27" s="53"/>
    </row>
    <row r="28" spans="2:17" ht="30" customHeight="1">
      <c r="B28" s="25" t="s">
        <v>175</v>
      </c>
      <c r="C28" s="38">
        <v>4</v>
      </c>
      <c r="D28" s="29" t="s">
        <v>193</v>
      </c>
      <c r="E28" s="29" t="s">
        <v>188</v>
      </c>
      <c r="F28" s="32">
        <v>208095.59</v>
      </c>
      <c r="G28" s="83">
        <v>208095.59</v>
      </c>
      <c r="H28" s="45">
        <f t="shared" si="0"/>
        <v>100</v>
      </c>
      <c r="I28" s="83">
        <v>208095.59</v>
      </c>
      <c r="J28" s="45">
        <f t="shared" si="1"/>
        <v>100</v>
      </c>
      <c r="L28" s="50"/>
      <c r="M28" s="50"/>
      <c r="N28" s="50"/>
      <c r="O28" s="48"/>
      <c r="P28" s="50"/>
      <c r="Q28" s="48"/>
    </row>
    <row r="29" spans="2:10" ht="19.5" customHeight="1">
      <c r="B29" s="25" t="s">
        <v>176</v>
      </c>
      <c r="C29" s="38">
        <v>4</v>
      </c>
      <c r="D29" s="29" t="s">
        <v>193</v>
      </c>
      <c r="E29" s="29" t="s">
        <v>189</v>
      </c>
      <c r="F29" s="32">
        <v>62844.94</v>
      </c>
      <c r="G29" s="44">
        <v>62844.6</v>
      </c>
      <c r="H29" s="45">
        <f t="shared" si="0"/>
        <v>99.99945898587858</v>
      </c>
      <c r="I29" s="44">
        <v>62844.6</v>
      </c>
      <c r="J29" s="45">
        <f t="shared" si="1"/>
        <v>99.99945898587858</v>
      </c>
    </row>
    <row r="30" spans="2:17" s="43" customFormat="1" ht="30.75" customHeight="1">
      <c r="B30" s="25" t="s">
        <v>198</v>
      </c>
      <c r="C30" s="38">
        <v>4</v>
      </c>
      <c r="D30" s="29" t="s">
        <v>193</v>
      </c>
      <c r="E30" s="29" t="s">
        <v>188</v>
      </c>
      <c r="F30" s="32"/>
      <c r="G30" s="44"/>
      <c r="H30" s="45" t="e">
        <f t="shared" si="0"/>
        <v>#DIV/0!</v>
      </c>
      <c r="I30" s="71"/>
      <c r="J30" s="45" t="e">
        <f t="shared" si="1"/>
        <v>#DIV/0!</v>
      </c>
      <c r="L30" s="47"/>
      <c r="M30" s="47"/>
      <c r="N30" s="47"/>
      <c r="O30" s="49"/>
      <c r="P30" s="47"/>
      <c r="Q30" s="48"/>
    </row>
    <row r="31" spans="2:10" ht="15" customHeight="1">
      <c r="B31" s="25" t="s">
        <v>220</v>
      </c>
      <c r="C31" s="38">
        <v>4</v>
      </c>
      <c r="D31" s="29" t="s">
        <v>193</v>
      </c>
      <c r="E31" s="29" t="s">
        <v>221</v>
      </c>
      <c r="F31" s="33"/>
      <c r="G31" s="44"/>
      <c r="H31" s="45"/>
      <c r="I31" s="71"/>
      <c r="J31" s="45"/>
    </row>
    <row r="32" spans="2:10" ht="15" customHeight="1">
      <c r="B32" s="25" t="s">
        <v>182</v>
      </c>
      <c r="C32" s="38">
        <v>4</v>
      </c>
      <c r="D32" s="29" t="s">
        <v>193</v>
      </c>
      <c r="E32" s="29" t="s">
        <v>187</v>
      </c>
      <c r="F32" s="32">
        <v>26000</v>
      </c>
      <c r="G32" s="44">
        <v>21041.84</v>
      </c>
      <c r="H32" s="45">
        <f t="shared" si="0"/>
        <v>80.93015384615386</v>
      </c>
      <c r="I32" s="71">
        <v>21070.76</v>
      </c>
      <c r="J32" s="45">
        <f t="shared" si="1"/>
        <v>81.0413846153846</v>
      </c>
    </row>
    <row r="33" spans="2:10" ht="15" customHeight="1">
      <c r="B33" s="25" t="s">
        <v>222</v>
      </c>
      <c r="C33" s="38">
        <v>4</v>
      </c>
      <c r="D33" s="29" t="s">
        <v>193</v>
      </c>
      <c r="E33" s="29" t="s">
        <v>187</v>
      </c>
      <c r="F33" s="32"/>
      <c r="G33" s="44"/>
      <c r="H33" s="45"/>
      <c r="I33" s="78"/>
      <c r="J33" s="45"/>
    </row>
    <row r="34" spans="2:10" ht="15" customHeight="1">
      <c r="B34" s="26" t="s">
        <v>183</v>
      </c>
      <c r="C34" s="37">
        <v>4</v>
      </c>
      <c r="D34" s="31" t="s">
        <v>193</v>
      </c>
      <c r="E34" s="31" t="s">
        <v>187</v>
      </c>
      <c r="F34" s="30">
        <f>SUM(F35:F38)</f>
        <v>389089.16</v>
      </c>
      <c r="G34" s="59">
        <f>SUM(G35:G38)</f>
        <v>373900.74</v>
      </c>
      <c r="H34" s="45">
        <f t="shared" si="0"/>
        <v>96.09641656426511</v>
      </c>
      <c r="I34" s="59">
        <f>SUM(I35:I38)</f>
        <v>373900.74</v>
      </c>
      <c r="J34" s="35">
        <f t="shared" si="1"/>
        <v>96.09641656426511</v>
      </c>
    </row>
    <row r="35" spans="2:10" ht="15" customHeight="1">
      <c r="B35" s="25" t="s">
        <v>195</v>
      </c>
      <c r="C35" s="38">
        <v>4</v>
      </c>
      <c r="D35" s="29" t="s">
        <v>193</v>
      </c>
      <c r="E35" s="29" t="s">
        <v>211</v>
      </c>
      <c r="F35" s="32">
        <v>125745.92</v>
      </c>
      <c r="G35" s="71">
        <v>111739.17</v>
      </c>
      <c r="H35" s="45">
        <f t="shared" si="0"/>
        <v>88.86107000529321</v>
      </c>
      <c r="I35" s="71">
        <v>111739.17</v>
      </c>
      <c r="J35" s="45">
        <f t="shared" si="1"/>
        <v>88.86107000529321</v>
      </c>
    </row>
    <row r="36" spans="2:10" ht="15" customHeight="1">
      <c r="B36" s="25" t="s">
        <v>196</v>
      </c>
      <c r="C36" s="38">
        <v>4</v>
      </c>
      <c r="D36" s="29" t="s">
        <v>193</v>
      </c>
      <c r="E36" s="29" t="s">
        <v>211</v>
      </c>
      <c r="F36" s="32">
        <v>246743.24</v>
      </c>
      <c r="G36" s="71">
        <v>246689.16</v>
      </c>
      <c r="H36" s="45">
        <f t="shared" si="0"/>
        <v>99.97808247958486</v>
      </c>
      <c r="I36" s="71">
        <v>246689.16</v>
      </c>
      <c r="J36" s="45">
        <f t="shared" si="1"/>
        <v>99.97808247958486</v>
      </c>
    </row>
    <row r="37" spans="2:10" ht="15" customHeight="1">
      <c r="B37" s="25" t="s">
        <v>197</v>
      </c>
      <c r="C37" s="38">
        <v>4</v>
      </c>
      <c r="D37" s="29" t="s">
        <v>193</v>
      </c>
      <c r="E37" s="29" t="s">
        <v>187</v>
      </c>
      <c r="F37" s="32">
        <v>13800</v>
      </c>
      <c r="G37" s="71">
        <v>13151.37</v>
      </c>
      <c r="H37" s="45">
        <f t="shared" si="0"/>
        <v>95.29978260869566</v>
      </c>
      <c r="I37" s="71">
        <v>13151.37</v>
      </c>
      <c r="J37" s="45">
        <f t="shared" si="1"/>
        <v>95.29978260869566</v>
      </c>
    </row>
    <row r="38" spans="2:10" ht="15" customHeight="1">
      <c r="B38" s="25" t="s">
        <v>200</v>
      </c>
      <c r="C38" s="38">
        <v>4</v>
      </c>
      <c r="D38" s="29" t="s">
        <v>193</v>
      </c>
      <c r="E38" s="29" t="s">
        <v>187</v>
      </c>
      <c r="F38" s="32">
        <v>2800</v>
      </c>
      <c r="G38" s="71">
        <v>2321.04</v>
      </c>
      <c r="H38" s="45">
        <f t="shared" si="0"/>
        <v>82.89428571428572</v>
      </c>
      <c r="I38" s="71">
        <v>2321.04</v>
      </c>
      <c r="J38" s="45">
        <f t="shared" si="1"/>
        <v>82.89428571428572</v>
      </c>
    </row>
    <row r="39" spans="2:10" ht="14.25" customHeight="1">
      <c r="B39" s="25" t="s">
        <v>184</v>
      </c>
      <c r="C39" s="38">
        <v>4</v>
      </c>
      <c r="D39" s="29" t="s">
        <v>193</v>
      </c>
      <c r="E39" s="29" t="s">
        <v>187</v>
      </c>
      <c r="F39" s="32">
        <v>136559.09</v>
      </c>
      <c r="G39" s="44">
        <v>136559.09</v>
      </c>
      <c r="H39" s="45">
        <f t="shared" si="0"/>
        <v>100</v>
      </c>
      <c r="I39" s="71">
        <v>136559.09</v>
      </c>
      <c r="J39" s="45">
        <f t="shared" si="1"/>
        <v>100</v>
      </c>
    </row>
    <row r="40" spans="2:10" ht="18.75" customHeight="1">
      <c r="B40" s="25" t="s">
        <v>180</v>
      </c>
      <c r="C40" s="38">
        <v>4</v>
      </c>
      <c r="D40" s="29" t="s">
        <v>193</v>
      </c>
      <c r="E40" s="29" t="s">
        <v>187</v>
      </c>
      <c r="F40" s="32">
        <v>70905.2</v>
      </c>
      <c r="G40" s="44">
        <v>70905.2</v>
      </c>
      <c r="H40" s="45">
        <f t="shared" si="0"/>
        <v>100</v>
      </c>
      <c r="I40" s="71">
        <v>70905.2</v>
      </c>
      <c r="J40" s="45">
        <f t="shared" si="1"/>
        <v>100</v>
      </c>
    </row>
    <row r="41" spans="2:15" ht="30" customHeight="1">
      <c r="B41" s="55" t="s">
        <v>207</v>
      </c>
      <c r="C41" s="37">
        <v>4</v>
      </c>
      <c r="D41" s="31" t="s">
        <v>193</v>
      </c>
      <c r="E41" s="31" t="s">
        <v>167</v>
      </c>
      <c r="F41" s="30">
        <f>SUM(F42:F45)</f>
        <v>1455.7800000000002</v>
      </c>
      <c r="G41" s="30">
        <f>SUM(G42:G45)</f>
        <v>1455.7800000000002</v>
      </c>
      <c r="H41" s="45">
        <f t="shared" si="0"/>
        <v>100</v>
      </c>
      <c r="I41" s="59">
        <f>SUM(I42:I45)</f>
        <v>1455.7800000000002</v>
      </c>
      <c r="J41" s="35">
        <f t="shared" si="1"/>
        <v>100</v>
      </c>
      <c r="O41" s="48"/>
    </row>
    <row r="42" spans="2:15" ht="29.25" customHeight="1">
      <c r="B42" s="25" t="s">
        <v>201</v>
      </c>
      <c r="C42" s="38">
        <v>4</v>
      </c>
      <c r="D42" s="29" t="s">
        <v>193</v>
      </c>
      <c r="E42" s="29" t="s">
        <v>229</v>
      </c>
      <c r="F42" s="32">
        <v>580</v>
      </c>
      <c r="G42" s="32">
        <v>580</v>
      </c>
      <c r="H42" s="45">
        <f t="shared" si="0"/>
        <v>100</v>
      </c>
      <c r="I42" s="32">
        <v>580</v>
      </c>
      <c r="J42" s="45">
        <f t="shared" si="1"/>
        <v>100</v>
      </c>
      <c r="O42" s="48"/>
    </row>
    <row r="43" spans="2:15" ht="15" customHeight="1">
      <c r="B43" s="25" t="s">
        <v>201</v>
      </c>
      <c r="C43" s="38">
        <v>4</v>
      </c>
      <c r="D43" s="29" t="s">
        <v>193</v>
      </c>
      <c r="E43" s="29" t="s">
        <v>190</v>
      </c>
      <c r="F43" s="32">
        <v>9.34</v>
      </c>
      <c r="G43" s="32">
        <v>9.34</v>
      </c>
      <c r="H43" s="45">
        <f t="shared" si="0"/>
        <v>100</v>
      </c>
      <c r="I43" s="32">
        <v>9.34</v>
      </c>
      <c r="J43" s="45">
        <f t="shared" si="1"/>
        <v>100</v>
      </c>
      <c r="O43" s="48"/>
    </row>
    <row r="44" spans="2:10" s="43" customFormat="1" ht="46.5" customHeight="1">
      <c r="B44" s="25" t="s">
        <v>194</v>
      </c>
      <c r="C44" s="38">
        <v>4</v>
      </c>
      <c r="D44" s="29" t="s">
        <v>193</v>
      </c>
      <c r="E44" s="29" t="s">
        <v>190</v>
      </c>
      <c r="F44" s="32">
        <v>857.98</v>
      </c>
      <c r="G44" s="32">
        <v>857.98</v>
      </c>
      <c r="H44" s="45">
        <f t="shared" si="0"/>
        <v>100</v>
      </c>
      <c r="I44" s="32">
        <v>857.98</v>
      </c>
      <c r="J44" s="45">
        <f t="shared" si="1"/>
        <v>100</v>
      </c>
    </row>
    <row r="45" spans="2:15" ht="31.5" customHeight="1">
      <c r="B45" s="25" t="s">
        <v>202</v>
      </c>
      <c r="C45" s="38">
        <v>4</v>
      </c>
      <c r="D45" s="29" t="s">
        <v>193</v>
      </c>
      <c r="E45" s="29" t="s">
        <v>190</v>
      </c>
      <c r="F45" s="32">
        <v>8.46</v>
      </c>
      <c r="G45" s="32">
        <v>8.46</v>
      </c>
      <c r="H45" s="45">
        <f t="shared" si="0"/>
        <v>100</v>
      </c>
      <c r="I45" s="32">
        <v>8.46</v>
      </c>
      <c r="J45" s="45">
        <f t="shared" si="1"/>
        <v>100</v>
      </c>
      <c r="O45" s="48"/>
    </row>
    <row r="46" spans="2:10" ht="14.25" customHeight="1">
      <c r="B46" s="25" t="s">
        <v>177</v>
      </c>
      <c r="C46" s="38">
        <v>4</v>
      </c>
      <c r="D46" s="29" t="s">
        <v>193</v>
      </c>
      <c r="E46" s="29" t="s">
        <v>187</v>
      </c>
      <c r="F46" s="33">
        <v>1879</v>
      </c>
      <c r="G46" s="33">
        <v>1879</v>
      </c>
      <c r="H46" s="45">
        <f t="shared" si="0"/>
        <v>100</v>
      </c>
      <c r="I46" s="33">
        <v>1879</v>
      </c>
      <c r="J46" s="45">
        <f t="shared" si="1"/>
        <v>100</v>
      </c>
    </row>
    <row r="47" spans="2:15" ht="17.25" customHeight="1">
      <c r="B47" s="26" t="s">
        <v>178</v>
      </c>
      <c r="C47" s="37">
        <v>4</v>
      </c>
      <c r="D47" s="31" t="s">
        <v>193</v>
      </c>
      <c r="E47" s="31" t="s">
        <v>187</v>
      </c>
      <c r="F47" s="30">
        <f>SUM(F48:F52)</f>
        <v>150020</v>
      </c>
      <c r="G47" s="30">
        <f>SUM(G48:G52)</f>
        <v>142796.02000000002</v>
      </c>
      <c r="H47" s="45">
        <f t="shared" si="0"/>
        <v>95.18465537928277</v>
      </c>
      <c r="I47" s="59">
        <f>SUM(I48:I52)</f>
        <v>116460.73999999999</v>
      </c>
      <c r="J47" s="35">
        <f t="shared" si="1"/>
        <v>77.63014264764698</v>
      </c>
      <c r="O47" s="48"/>
    </row>
    <row r="48" spans="2:15" ht="27.75" customHeight="1">
      <c r="B48" s="54" t="s">
        <v>203</v>
      </c>
      <c r="C48" s="38">
        <v>4</v>
      </c>
      <c r="D48" s="29" t="s">
        <v>193</v>
      </c>
      <c r="E48" s="29" t="s">
        <v>187</v>
      </c>
      <c r="F48" s="33"/>
      <c r="G48" s="32"/>
      <c r="H48" s="45"/>
      <c r="I48" s="64"/>
      <c r="J48" s="35" t="e">
        <f t="shared" si="1"/>
        <v>#DIV/0!</v>
      </c>
      <c r="O48" s="48"/>
    </row>
    <row r="49" spans="2:15" ht="21.75" customHeight="1">
      <c r="B49" s="54" t="s">
        <v>204</v>
      </c>
      <c r="C49" s="38">
        <v>4</v>
      </c>
      <c r="D49" s="29" t="s">
        <v>193</v>
      </c>
      <c r="E49" s="29" t="s">
        <v>187</v>
      </c>
      <c r="F49" s="32">
        <v>90000</v>
      </c>
      <c r="G49" s="44">
        <v>82776.02</v>
      </c>
      <c r="H49" s="45">
        <f>G49/F49*100</f>
        <v>91.97335555555556</v>
      </c>
      <c r="I49" s="71">
        <v>75419.48</v>
      </c>
      <c r="J49" s="45">
        <f t="shared" si="1"/>
        <v>83.79942222222222</v>
      </c>
      <c r="K49" s="65"/>
      <c r="O49" s="48"/>
    </row>
    <row r="50" spans="2:15" ht="21" customHeight="1">
      <c r="B50" s="54" t="s">
        <v>205</v>
      </c>
      <c r="C50" s="38">
        <v>4</v>
      </c>
      <c r="D50" s="29" t="s">
        <v>193</v>
      </c>
      <c r="E50" s="29" t="s">
        <v>187</v>
      </c>
      <c r="F50" s="33">
        <v>5000</v>
      </c>
      <c r="G50" s="32">
        <v>5000</v>
      </c>
      <c r="H50" s="45"/>
      <c r="I50" s="59"/>
      <c r="J50" s="45">
        <f t="shared" si="1"/>
        <v>0</v>
      </c>
      <c r="K50" s="65"/>
      <c r="O50" s="48"/>
    </row>
    <row r="51" spans="2:15" ht="30.75" customHeight="1">
      <c r="B51" s="60" t="s">
        <v>206</v>
      </c>
      <c r="C51" s="38">
        <v>4</v>
      </c>
      <c r="D51" s="29" t="s">
        <v>193</v>
      </c>
      <c r="E51" s="29" t="s">
        <v>187</v>
      </c>
      <c r="F51" s="33"/>
      <c r="G51" s="32"/>
      <c r="H51" s="45"/>
      <c r="I51" s="64"/>
      <c r="J51" s="45" t="e">
        <f t="shared" si="1"/>
        <v>#DIV/0!</v>
      </c>
      <c r="K51" s="65"/>
      <c r="O51" s="48"/>
    </row>
    <row r="52" spans="2:11" s="43" customFormat="1" ht="29.25" customHeight="1">
      <c r="B52" s="60" t="s">
        <v>199</v>
      </c>
      <c r="C52" s="61">
        <v>4</v>
      </c>
      <c r="D52" s="62" t="s">
        <v>193</v>
      </c>
      <c r="E52" s="29" t="s">
        <v>187</v>
      </c>
      <c r="F52" s="63">
        <v>55020</v>
      </c>
      <c r="G52" s="64">
        <v>55020</v>
      </c>
      <c r="H52" s="45">
        <f>G52/F52*100</f>
        <v>100</v>
      </c>
      <c r="I52" s="64">
        <v>41041.26</v>
      </c>
      <c r="J52" s="45">
        <f t="shared" si="1"/>
        <v>74.59334787350055</v>
      </c>
      <c r="K52" s="72"/>
    </row>
    <row r="53" spans="2:11" s="43" customFormat="1" ht="33.75" customHeight="1">
      <c r="B53" s="86" t="s">
        <v>199</v>
      </c>
      <c r="C53" s="67">
        <v>4</v>
      </c>
      <c r="D53" s="68" t="s">
        <v>193</v>
      </c>
      <c r="E53" s="31" t="s">
        <v>237</v>
      </c>
      <c r="F53" s="63"/>
      <c r="G53" s="64"/>
      <c r="H53" s="45" t="e">
        <f>G53/F53*100</f>
        <v>#DIV/0!</v>
      </c>
      <c r="I53" s="59">
        <f>I54</f>
        <v>5837.37</v>
      </c>
      <c r="J53" s="45" t="e">
        <f t="shared" si="1"/>
        <v>#DIV/0!</v>
      </c>
      <c r="K53" s="72"/>
    </row>
    <row r="54" spans="2:11" s="43" customFormat="1" ht="30.75" customHeight="1">
      <c r="B54" s="60" t="s">
        <v>199</v>
      </c>
      <c r="C54" s="61">
        <v>4</v>
      </c>
      <c r="D54" s="62" t="s">
        <v>193</v>
      </c>
      <c r="E54" s="29" t="s">
        <v>232</v>
      </c>
      <c r="F54" s="63"/>
      <c r="G54" s="64"/>
      <c r="H54" s="45" t="e">
        <f>G54/F54*100</f>
        <v>#DIV/0!</v>
      </c>
      <c r="I54" s="64">
        <v>5837.37</v>
      </c>
      <c r="J54" s="45" t="e">
        <f t="shared" si="1"/>
        <v>#DIV/0!</v>
      </c>
      <c r="K54" s="72"/>
    </row>
    <row r="55" spans="2:11" s="43" customFormat="1" ht="33.75" customHeight="1">
      <c r="B55" s="26" t="s">
        <v>181</v>
      </c>
      <c r="C55" s="37">
        <v>4</v>
      </c>
      <c r="D55" s="31" t="s">
        <v>193</v>
      </c>
      <c r="E55" s="31" t="s">
        <v>234</v>
      </c>
      <c r="F55" s="34">
        <f>F56+F57</f>
        <v>13696</v>
      </c>
      <c r="G55" s="34">
        <f>G56+G57</f>
        <v>13696</v>
      </c>
      <c r="H55" s="45">
        <f>G55/F55*100</f>
        <v>100</v>
      </c>
      <c r="I55" s="34">
        <f>I56+I57</f>
        <v>13696</v>
      </c>
      <c r="J55" s="45">
        <f t="shared" si="1"/>
        <v>100</v>
      </c>
      <c r="K55" s="72"/>
    </row>
    <row r="56" spans="2:11" s="43" customFormat="1" ht="33.75" customHeight="1">
      <c r="B56" s="25" t="s">
        <v>175</v>
      </c>
      <c r="C56" s="38">
        <v>4</v>
      </c>
      <c r="D56" s="62" t="s">
        <v>193</v>
      </c>
      <c r="E56" s="29" t="s">
        <v>235</v>
      </c>
      <c r="F56" s="63">
        <v>10519</v>
      </c>
      <c r="G56" s="63">
        <v>10519</v>
      </c>
      <c r="H56" s="63"/>
      <c r="I56" s="63">
        <v>10519</v>
      </c>
      <c r="J56" s="63"/>
      <c r="K56" s="72"/>
    </row>
    <row r="57" spans="2:11" s="43" customFormat="1" ht="33.75" customHeight="1">
      <c r="B57" s="25" t="s">
        <v>176</v>
      </c>
      <c r="C57" s="38">
        <v>4</v>
      </c>
      <c r="D57" s="29" t="s">
        <v>193</v>
      </c>
      <c r="E57" s="29" t="s">
        <v>236</v>
      </c>
      <c r="F57" s="63">
        <v>3177</v>
      </c>
      <c r="G57" s="63">
        <v>3177</v>
      </c>
      <c r="H57" s="45"/>
      <c r="I57" s="63">
        <v>3177</v>
      </c>
      <c r="J57" s="45"/>
      <c r="K57" s="72"/>
    </row>
    <row r="58" spans="2:15" ht="30" customHeight="1">
      <c r="B58" s="66" t="s">
        <v>181</v>
      </c>
      <c r="C58" s="67">
        <v>2</v>
      </c>
      <c r="D58" s="68" t="s">
        <v>193</v>
      </c>
      <c r="E58" s="68" t="s">
        <v>167</v>
      </c>
      <c r="F58" s="59">
        <f>SUM(F59,F60)</f>
        <v>206897.58</v>
      </c>
      <c r="G58" s="59">
        <f>SUM(G59,G60)</f>
        <v>164946.43</v>
      </c>
      <c r="H58" s="58">
        <f aca="true" t="shared" si="2" ref="H58:H76">G58/F58*100</f>
        <v>79.72371160648665</v>
      </c>
      <c r="I58" s="59">
        <f>SUM(I59,I60)</f>
        <v>151748.28</v>
      </c>
      <c r="J58" s="58">
        <f t="shared" si="1"/>
        <v>73.34463747715174</v>
      </c>
      <c r="K58" s="65"/>
      <c r="O58" s="48"/>
    </row>
    <row r="59" spans="2:15" ht="17.25" customHeight="1">
      <c r="B59" s="70" t="s">
        <v>177</v>
      </c>
      <c r="C59" s="61">
        <v>2</v>
      </c>
      <c r="D59" s="62" t="s">
        <v>193</v>
      </c>
      <c r="E59" s="62" t="s">
        <v>187</v>
      </c>
      <c r="F59" s="64"/>
      <c r="G59" s="78"/>
      <c r="H59" s="58" t="e">
        <f t="shared" si="2"/>
        <v>#DIV/0!</v>
      </c>
      <c r="I59" s="78"/>
      <c r="J59" s="58" t="e">
        <f t="shared" si="1"/>
        <v>#DIV/0!</v>
      </c>
      <c r="K59" s="65"/>
      <c r="O59" s="48"/>
    </row>
    <row r="60" spans="2:15" ht="34.5" customHeight="1">
      <c r="B60" s="66" t="s">
        <v>178</v>
      </c>
      <c r="C60" s="67">
        <v>2</v>
      </c>
      <c r="D60" s="68" t="s">
        <v>193</v>
      </c>
      <c r="E60" s="68" t="s">
        <v>187</v>
      </c>
      <c r="F60" s="59">
        <f>SUM(F61:F65)</f>
        <v>206897.58</v>
      </c>
      <c r="G60" s="59">
        <f>SUM(G61:G65)</f>
        <v>164946.43</v>
      </c>
      <c r="H60" s="69">
        <f t="shared" si="2"/>
        <v>79.72371160648665</v>
      </c>
      <c r="I60" s="59">
        <f>SUM(I61:I65)</f>
        <v>151748.28</v>
      </c>
      <c r="J60" s="69">
        <f t="shared" si="1"/>
        <v>73.34463747715174</v>
      </c>
      <c r="K60" s="65"/>
      <c r="O60" s="48"/>
    </row>
    <row r="61" spans="2:15" ht="27" customHeight="1">
      <c r="B61" s="60" t="s">
        <v>203</v>
      </c>
      <c r="C61" s="61">
        <v>2</v>
      </c>
      <c r="D61" s="62" t="s">
        <v>193</v>
      </c>
      <c r="E61" s="62" t="s">
        <v>187</v>
      </c>
      <c r="F61" s="63"/>
      <c r="G61" s="64"/>
      <c r="H61" s="58"/>
      <c r="I61" s="64"/>
      <c r="J61" s="69" t="e">
        <f t="shared" si="1"/>
        <v>#DIV/0!</v>
      </c>
      <c r="K61" s="65"/>
      <c r="O61" s="48"/>
    </row>
    <row r="62" spans="2:15" ht="28.5" customHeight="1">
      <c r="B62" s="60" t="s">
        <v>204</v>
      </c>
      <c r="C62" s="61">
        <v>2</v>
      </c>
      <c r="D62" s="62" t="s">
        <v>193</v>
      </c>
      <c r="E62" s="62" t="s">
        <v>187</v>
      </c>
      <c r="F62" s="64">
        <v>188897.58</v>
      </c>
      <c r="G62" s="71">
        <v>146946.43</v>
      </c>
      <c r="H62" s="58">
        <f t="shared" si="2"/>
        <v>77.79158949521747</v>
      </c>
      <c r="I62" s="71">
        <v>150568.6</v>
      </c>
      <c r="J62" s="58">
        <f t="shared" si="1"/>
        <v>79.70912067798858</v>
      </c>
      <c r="K62" s="65"/>
      <c r="O62" s="48"/>
    </row>
    <row r="63" spans="2:15" ht="27" customHeight="1">
      <c r="B63" s="60" t="s">
        <v>205</v>
      </c>
      <c r="C63" s="61">
        <v>2</v>
      </c>
      <c r="D63" s="62" t="s">
        <v>193</v>
      </c>
      <c r="E63" s="62" t="s">
        <v>187</v>
      </c>
      <c r="F63" s="63">
        <v>4500</v>
      </c>
      <c r="G63" s="64">
        <v>4500</v>
      </c>
      <c r="H63" s="58">
        <f t="shared" si="2"/>
        <v>100</v>
      </c>
      <c r="I63" s="64"/>
      <c r="J63" s="58">
        <f t="shared" si="1"/>
        <v>0</v>
      </c>
      <c r="K63" s="65"/>
      <c r="O63" s="48"/>
    </row>
    <row r="64" spans="2:15" ht="29.25" customHeight="1">
      <c r="B64" s="60" t="s">
        <v>206</v>
      </c>
      <c r="C64" s="61">
        <v>2</v>
      </c>
      <c r="D64" s="62" t="s">
        <v>193</v>
      </c>
      <c r="E64" s="62" t="s">
        <v>187</v>
      </c>
      <c r="F64" s="63">
        <v>4100</v>
      </c>
      <c r="G64" s="64">
        <v>4100</v>
      </c>
      <c r="H64" s="58"/>
      <c r="I64" s="64"/>
      <c r="J64" s="58">
        <f t="shared" si="1"/>
        <v>0</v>
      </c>
      <c r="K64" s="65"/>
      <c r="O64" s="48"/>
    </row>
    <row r="65" spans="2:15" ht="29.25" customHeight="1">
      <c r="B65" s="60" t="s">
        <v>199</v>
      </c>
      <c r="C65" s="61">
        <v>2</v>
      </c>
      <c r="D65" s="62" t="s">
        <v>193</v>
      </c>
      <c r="E65" s="62" t="s">
        <v>187</v>
      </c>
      <c r="F65" s="63">
        <v>9400</v>
      </c>
      <c r="G65" s="64">
        <v>9400</v>
      </c>
      <c r="H65" s="58">
        <f>G65/F65*100</f>
        <v>100</v>
      </c>
      <c r="I65" s="64">
        <v>1179.68</v>
      </c>
      <c r="J65" s="58">
        <f t="shared" si="1"/>
        <v>12.549787234042553</v>
      </c>
      <c r="K65" s="65"/>
      <c r="O65" s="48"/>
    </row>
    <row r="66" spans="2:15" ht="30.75" customHeight="1">
      <c r="B66" s="66" t="s">
        <v>223</v>
      </c>
      <c r="C66" s="67">
        <v>2</v>
      </c>
      <c r="D66" s="68" t="s">
        <v>193</v>
      </c>
      <c r="E66" s="68" t="s">
        <v>187</v>
      </c>
      <c r="F66" s="59">
        <f>F67</f>
        <v>0</v>
      </c>
      <c r="G66" s="59">
        <f>G67</f>
        <v>0</v>
      </c>
      <c r="H66" s="69" t="e">
        <f>G66/F66*100</f>
        <v>#DIV/0!</v>
      </c>
      <c r="I66" s="59">
        <f>I67</f>
        <v>0</v>
      </c>
      <c r="J66" s="69" t="e">
        <f t="shared" si="1"/>
        <v>#DIV/0!</v>
      </c>
      <c r="K66" s="65"/>
      <c r="O66" s="48"/>
    </row>
    <row r="67" spans="2:15" ht="17.25" customHeight="1">
      <c r="B67" s="60" t="s">
        <v>204</v>
      </c>
      <c r="C67" s="61">
        <v>2</v>
      </c>
      <c r="D67" s="62" t="s">
        <v>193</v>
      </c>
      <c r="E67" s="62" t="s">
        <v>187</v>
      </c>
      <c r="F67" s="64"/>
      <c r="G67" s="64"/>
      <c r="H67" s="58" t="e">
        <f>G67/F67*100</f>
        <v>#DIV/0!</v>
      </c>
      <c r="I67" s="64"/>
      <c r="J67" s="58" t="e">
        <f t="shared" si="1"/>
        <v>#DIV/0!</v>
      </c>
      <c r="K67" s="65"/>
      <c r="O67" s="48"/>
    </row>
    <row r="68" spans="2:15" ht="140.25" customHeight="1">
      <c r="B68" s="84" t="s">
        <v>224</v>
      </c>
      <c r="C68" s="67">
        <v>5</v>
      </c>
      <c r="D68" s="68" t="s">
        <v>193</v>
      </c>
      <c r="E68" s="68" t="s">
        <v>228</v>
      </c>
      <c r="F68" s="77">
        <f>F69</f>
        <v>3036210.53</v>
      </c>
      <c r="G68" s="77">
        <f>G69</f>
        <v>3036210.53</v>
      </c>
      <c r="H68" s="58">
        <f>G68/F68*100</f>
        <v>100</v>
      </c>
      <c r="I68" s="77">
        <f>I69</f>
        <v>3036210.53</v>
      </c>
      <c r="J68" s="77">
        <f>SUM(J69:J71)</f>
        <v>100</v>
      </c>
      <c r="K68" s="65"/>
      <c r="O68" s="48"/>
    </row>
    <row r="69" spans="2:15" ht="17.25" customHeight="1">
      <c r="B69" s="60" t="s">
        <v>231</v>
      </c>
      <c r="C69" s="61">
        <v>5</v>
      </c>
      <c r="D69" s="62" t="s">
        <v>193</v>
      </c>
      <c r="E69" s="62" t="s">
        <v>230</v>
      </c>
      <c r="F69" s="71">
        <v>3036210.53</v>
      </c>
      <c r="G69" s="71">
        <v>3036210.53</v>
      </c>
      <c r="H69" s="58">
        <f t="shared" si="2"/>
        <v>100</v>
      </c>
      <c r="I69" s="71">
        <v>3036210.53</v>
      </c>
      <c r="J69" s="58">
        <f t="shared" si="1"/>
        <v>100</v>
      </c>
      <c r="K69" s="73"/>
      <c r="O69" s="48"/>
    </row>
    <row r="70" spans="2:15" ht="46.5" customHeight="1">
      <c r="B70" s="84" t="s">
        <v>241</v>
      </c>
      <c r="C70" s="61">
        <v>5</v>
      </c>
      <c r="D70" s="62" t="s">
        <v>193</v>
      </c>
      <c r="E70" s="68" t="s">
        <v>239</v>
      </c>
      <c r="F70" s="77">
        <f>F71</f>
        <v>10000</v>
      </c>
      <c r="G70" s="71"/>
      <c r="H70" s="58">
        <f t="shared" si="2"/>
        <v>0</v>
      </c>
      <c r="I70" s="71"/>
      <c r="J70" s="58">
        <f t="shared" si="1"/>
        <v>0</v>
      </c>
      <c r="K70" s="65"/>
      <c r="O70" s="48"/>
    </row>
    <row r="71" spans="2:15" ht="15.75" customHeight="1">
      <c r="B71" s="60" t="s">
        <v>205</v>
      </c>
      <c r="C71" s="61">
        <v>5</v>
      </c>
      <c r="D71" s="62" t="s">
        <v>193</v>
      </c>
      <c r="E71" s="62" t="s">
        <v>240</v>
      </c>
      <c r="F71" s="71">
        <v>10000</v>
      </c>
      <c r="G71" s="71"/>
      <c r="H71" s="58">
        <f t="shared" si="2"/>
        <v>0</v>
      </c>
      <c r="I71" s="71"/>
      <c r="J71" s="58">
        <f t="shared" si="1"/>
        <v>0</v>
      </c>
      <c r="K71" s="65"/>
      <c r="O71" s="48"/>
    </row>
    <row r="72" spans="2:15" ht="30.75" customHeight="1">
      <c r="B72" s="76" t="s">
        <v>209</v>
      </c>
      <c r="C72" s="67"/>
      <c r="D72" s="68"/>
      <c r="E72" s="68" t="s">
        <v>191</v>
      </c>
      <c r="F72" s="59">
        <f>SUM(F73:F76)</f>
        <v>305766.29000000004</v>
      </c>
      <c r="G72" s="59">
        <f>SUM(G73:G76)</f>
        <v>305766.32</v>
      </c>
      <c r="H72" s="58">
        <f t="shared" si="2"/>
        <v>100.0000098114151</v>
      </c>
      <c r="I72" s="59">
        <f>SUM(I73:I76)</f>
        <v>0</v>
      </c>
      <c r="J72" s="45">
        <f>I72/F72*100</f>
        <v>0</v>
      </c>
      <c r="K72" s="65"/>
      <c r="O72" s="48"/>
    </row>
    <row r="73" spans="2:15" ht="15.75">
      <c r="B73" s="70" t="s">
        <v>225</v>
      </c>
      <c r="C73" s="61">
        <v>5</v>
      </c>
      <c r="D73" s="62"/>
      <c r="E73" s="62" t="s">
        <v>191</v>
      </c>
      <c r="F73" s="64">
        <v>26897.58</v>
      </c>
      <c r="G73" s="71">
        <v>26897.58</v>
      </c>
      <c r="H73" s="58">
        <f t="shared" si="2"/>
        <v>100</v>
      </c>
      <c r="I73" s="64"/>
      <c r="J73" s="45">
        <f>I73/F73*100</f>
        <v>0</v>
      </c>
      <c r="K73" s="65"/>
      <c r="O73" s="48"/>
    </row>
    <row r="74" spans="2:15" ht="13.5" customHeight="1">
      <c r="B74" s="85" t="s">
        <v>226</v>
      </c>
      <c r="C74" s="61">
        <v>5</v>
      </c>
      <c r="D74" s="61"/>
      <c r="E74" s="62" t="s">
        <v>191</v>
      </c>
      <c r="F74" s="71"/>
      <c r="G74" s="71"/>
      <c r="H74" s="58" t="e">
        <f t="shared" si="2"/>
        <v>#DIV/0!</v>
      </c>
      <c r="I74" s="64"/>
      <c r="J74" s="58" t="e">
        <f t="shared" si="1"/>
        <v>#DIV/0!</v>
      </c>
      <c r="K74" s="65"/>
      <c r="O74" s="48"/>
    </row>
    <row r="75" spans="2:15" ht="15.75">
      <c r="B75" s="70" t="s">
        <v>227</v>
      </c>
      <c r="C75" s="61">
        <v>4</v>
      </c>
      <c r="D75" s="62"/>
      <c r="E75" s="62" t="s">
        <v>191</v>
      </c>
      <c r="F75" s="64">
        <v>175169.95</v>
      </c>
      <c r="G75" s="71">
        <v>175169.95</v>
      </c>
      <c r="H75" s="58">
        <f t="shared" si="2"/>
        <v>100</v>
      </c>
      <c r="I75" s="64"/>
      <c r="J75" s="58">
        <f t="shared" si="1"/>
        <v>0</v>
      </c>
      <c r="K75" s="65"/>
      <c r="O75" s="51"/>
    </row>
    <row r="76" spans="2:15" ht="15.75">
      <c r="B76" s="70" t="s">
        <v>238</v>
      </c>
      <c r="C76" s="61">
        <v>2</v>
      </c>
      <c r="D76" s="62"/>
      <c r="E76" s="62" t="s">
        <v>191</v>
      </c>
      <c r="F76" s="64">
        <v>103698.76</v>
      </c>
      <c r="G76" s="71">
        <v>103698.79</v>
      </c>
      <c r="H76" s="58">
        <f t="shared" si="2"/>
        <v>100.00002892995057</v>
      </c>
      <c r="I76" s="64"/>
      <c r="J76" s="58">
        <f t="shared" si="1"/>
        <v>0</v>
      </c>
      <c r="K76" s="65"/>
      <c r="O76" s="50"/>
    </row>
    <row r="77" spans="2:15" ht="15.75">
      <c r="B77" s="88"/>
      <c r="C77" s="88"/>
      <c r="D77" s="88"/>
      <c r="E77" s="88"/>
      <c r="F77" s="88"/>
      <c r="G77" s="65"/>
      <c r="H77" s="65"/>
      <c r="I77" s="65"/>
      <c r="J77" s="65"/>
      <c r="K77" s="65"/>
      <c r="O77" s="51"/>
    </row>
    <row r="78" spans="2:15" ht="15.75">
      <c r="B78" s="65" t="s">
        <v>168</v>
      </c>
      <c r="C78" s="65"/>
      <c r="D78" s="65"/>
      <c r="E78" s="74"/>
      <c r="F78" s="65" t="s">
        <v>210</v>
      </c>
      <c r="G78" s="65"/>
      <c r="I78" s="65"/>
      <c r="O78" s="50"/>
    </row>
    <row r="79" spans="2:9" ht="15.75">
      <c r="B79" s="88" t="s">
        <v>170</v>
      </c>
      <c r="C79" s="88"/>
      <c r="D79" s="88"/>
      <c r="E79" s="88"/>
      <c r="F79" s="88"/>
      <c r="G79" s="88"/>
      <c r="I79" s="65"/>
    </row>
    <row r="80" spans="2:9" ht="15.75">
      <c r="B80" s="65" t="s">
        <v>212</v>
      </c>
      <c r="C80" s="65"/>
      <c r="D80" s="65"/>
      <c r="E80" s="74"/>
      <c r="F80" s="65" t="s">
        <v>208</v>
      </c>
      <c r="G80" s="65"/>
      <c r="I80" s="65"/>
    </row>
    <row r="81" spans="2:9" ht="15.75">
      <c r="B81" s="65" t="s">
        <v>169</v>
      </c>
      <c r="C81" s="65"/>
      <c r="D81" s="65"/>
      <c r="E81" s="65"/>
      <c r="F81" s="65"/>
      <c r="G81" s="65"/>
      <c r="I81" s="65"/>
    </row>
    <row r="82" spans="2:9" ht="15.75">
      <c r="B82" s="75" t="s">
        <v>79</v>
      </c>
      <c r="C82" s="75"/>
      <c r="D82" s="75"/>
      <c r="E82" s="87"/>
      <c r="F82" s="87"/>
      <c r="G82" s="65"/>
      <c r="I82" s="65"/>
    </row>
    <row r="83" spans="2:9" ht="15.75">
      <c r="B83" s="88" t="s">
        <v>171</v>
      </c>
      <c r="C83" s="88"/>
      <c r="D83" s="88"/>
      <c r="E83" s="88"/>
      <c r="F83" s="88"/>
      <c r="G83" s="65"/>
      <c r="I83" s="65"/>
    </row>
    <row r="84" ht="15.75">
      <c r="I84" s="65"/>
    </row>
    <row r="85" ht="15.75">
      <c r="I85" s="65"/>
    </row>
    <row r="86" ht="15.75">
      <c r="I86" s="65"/>
    </row>
    <row r="87" ht="15.75">
      <c r="I87" s="65"/>
    </row>
    <row r="88" ht="15.75">
      <c r="I88" s="65"/>
    </row>
  </sheetData>
  <sheetProtection/>
  <mergeCells count="12">
    <mergeCell ref="B1:F1"/>
    <mergeCell ref="B3:B4"/>
    <mergeCell ref="E3:E4"/>
    <mergeCell ref="F3:F4"/>
    <mergeCell ref="B77:F77"/>
    <mergeCell ref="B79:G79"/>
    <mergeCell ref="E82:F82"/>
    <mergeCell ref="B83:F83"/>
    <mergeCell ref="J3:J4"/>
    <mergeCell ref="I3:I4"/>
    <mergeCell ref="G3:G4"/>
    <mergeCell ref="H3:H4"/>
  </mergeCells>
  <printOptions/>
  <pageMargins left="0.15748031496062992" right="0" top="0" bottom="0" header="0.18" footer="0.19"/>
  <pageSetup fitToHeight="5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65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94" t="s">
        <v>71</v>
      </c>
      <c r="C83" s="94"/>
      <c r="D83" s="94"/>
      <c r="E83" s="94"/>
    </row>
    <row r="85" spans="2:5" ht="31.5" customHeight="1">
      <c r="B85" s="95" t="s">
        <v>58</v>
      </c>
      <c r="C85" s="12" t="s">
        <v>104</v>
      </c>
      <c r="D85" s="95" t="s">
        <v>72</v>
      </c>
      <c r="E85" s="97" t="s">
        <v>73</v>
      </c>
    </row>
    <row r="86" spans="2:5" ht="15.75">
      <c r="B86" s="96"/>
      <c r="C86" s="11"/>
      <c r="D86" s="96"/>
      <c r="E86" s="97"/>
    </row>
    <row r="87" spans="2:5" ht="28.5" customHeight="1">
      <c r="B87" s="5" t="s">
        <v>127</v>
      </c>
      <c r="C87" s="5"/>
      <c r="D87" s="16"/>
      <c r="E87" s="17">
        <f>E88+E91</f>
        <v>0</v>
      </c>
    </row>
    <row r="88" spans="2:5" ht="15" customHeight="1">
      <c r="B88" s="5" t="s">
        <v>110</v>
      </c>
      <c r="C88" s="3">
        <v>2</v>
      </c>
      <c r="D88" s="10"/>
      <c r="E88" s="17">
        <f>E89+E90</f>
        <v>0</v>
      </c>
    </row>
    <row r="89" spans="2:5" ht="15" customHeight="1">
      <c r="B89" s="4" t="s">
        <v>113</v>
      </c>
      <c r="C89" s="9">
        <v>2</v>
      </c>
      <c r="D89" s="23" t="s">
        <v>119</v>
      </c>
      <c r="E89" s="18"/>
    </row>
    <row r="90" spans="2:5" ht="15" customHeight="1">
      <c r="B90" s="4" t="s">
        <v>118</v>
      </c>
      <c r="C90" s="9">
        <v>2</v>
      </c>
      <c r="D90" s="13"/>
      <c r="E90" s="18"/>
    </row>
    <row r="91" spans="2:5" ht="15" customHeight="1">
      <c r="B91" s="5" t="s">
        <v>114</v>
      </c>
      <c r="C91" s="3">
        <v>4</v>
      </c>
      <c r="D91" s="10" t="s">
        <v>145</v>
      </c>
      <c r="E91" s="17">
        <f>E93+E94+E92+E95+E96</f>
        <v>0</v>
      </c>
    </row>
    <row r="92" spans="2:5" ht="32.25" customHeight="1">
      <c r="B92" s="4" t="s">
        <v>115</v>
      </c>
      <c r="C92" s="9">
        <v>4</v>
      </c>
      <c r="D92" s="23" t="s">
        <v>119</v>
      </c>
      <c r="E92" s="18"/>
    </row>
    <row r="93" spans="2:5" ht="49.5" customHeight="1">
      <c r="B93" s="4" t="s">
        <v>140</v>
      </c>
      <c r="C93" s="9">
        <v>4</v>
      </c>
      <c r="D93" s="13" t="s">
        <v>142</v>
      </c>
      <c r="E93" s="18"/>
    </row>
    <row r="94" spans="2:5" ht="43.5" customHeight="1">
      <c r="B94" s="4" t="s">
        <v>141</v>
      </c>
      <c r="C94" s="9">
        <v>4</v>
      </c>
      <c r="D94" s="13" t="s">
        <v>143</v>
      </c>
      <c r="E94" s="18"/>
    </row>
    <row r="95" spans="2:5" ht="48" customHeight="1">
      <c r="B95" s="4" t="s">
        <v>135</v>
      </c>
      <c r="C95" s="9">
        <v>4</v>
      </c>
      <c r="D95" s="13" t="s">
        <v>144</v>
      </c>
      <c r="E95" s="18"/>
    </row>
    <row r="96" spans="2:5" ht="48.75" customHeight="1">
      <c r="B96" s="4" t="s">
        <v>136</v>
      </c>
      <c r="C96" s="9">
        <v>4</v>
      </c>
      <c r="D96" s="13" t="s">
        <v>143</v>
      </c>
      <c r="E96" s="18"/>
    </row>
    <row r="97" spans="2:5" ht="15" customHeight="1">
      <c r="B97" s="5" t="s">
        <v>123</v>
      </c>
      <c r="C97" s="3"/>
      <c r="D97" s="10"/>
      <c r="E97" s="17">
        <f>E99+E102</f>
        <v>0</v>
      </c>
    </row>
    <row r="98" spans="2:5" ht="15" customHeight="1">
      <c r="B98" s="4" t="s">
        <v>0</v>
      </c>
      <c r="C98" s="3"/>
      <c r="D98" s="10"/>
      <c r="E98" s="17"/>
    </row>
    <row r="99" spans="2:5" ht="15" customHeight="1">
      <c r="B99" s="5" t="s">
        <v>120</v>
      </c>
      <c r="C99" s="3">
        <v>2</v>
      </c>
      <c r="D99" s="10"/>
      <c r="E99" s="17">
        <f>E100+E101</f>
        <v>0</v>
      </c>
    </row>
    <row r="100" spans="2:5" ht="15" customHeight="1">
      <c r="B100" s="4" t="s">
        <v>105</v>
      </c>
      <c r="C100" s="9">
        <v>2</v>
      </c>
      <c r="D100" s="13" t="s">
        <v>106</v>
      </c>
      <c r="E100" s="18"/>
    </row>
    <row r="101" spans="2:5" ht="15" customHeight="1">
      <c r="B101" s="4" t="s">
        <v>108</v>
      </c>
      <c r="C101" s="9">
        <v>2</v>
      </c>
      <c r="D101" s="13" t="s">
        <v>109</v>
      </c>
      <c r="E101" s="18"/>
    </row>
    <row r="102" spans="2:5" ht="30" customHeight="1">
      <c r="B102" s="5" t="s">
        <v>112</v>
      </c>
      <c r="C102" s="3">
        <v>4</v>
      </c>
      <c r="D102" s="10"/>
      <c r="E102" s="17">
        <f>E103+E104</f>
        <v>0</v>
      </c>
    </row>
    <row r="103" spans="2:5" ht="30" customHeight="1">
      <c r="B103" s="4" t="s">
        <v>122</v>
      </c>
      <c r="C103" s="9">
        <v>4</v>
      </c>
      <c r="D103" s="23" t="s">
        <v>138</v>
      </c>
      <c r="E103" s="18"/>
    </row>
    <row r="104" spans="2:5" ht="47.25" customHeight="1">
      <c r="B104" s="4" t="s">
        <v>161</v>
      </c>
      <c r="C104" s="9">
        <v>4</v>
      </c>
      <c r="D104" s="13" t="s">
        <v>156</v>
      </c>
      <c r="E104" s="18"/>
    </row>
    <row r="105" spans="2:5" ht="15" customHeight="1">
      <c r="B105" s="5" t="s">
        <v>124</v>
      </c>
      <c r="C105" s="3"/>
      <c r="D105" s="10"/>
      <c r="E105" s="17">
        <f>E106+E123</f>
        <v>0</v>
      </c>
    </row>
    <row r="106" spans="2:5" ht="15" customHeight="1">
      <c r="B106" s="5" t="s">
        <v>116</v>
      </c>
      <c r="C106" s="3">
        <v>2</v>
      </c>
      <c r="D106" s="24" t="s">
        <v>137</v>
      </c>
      <c r="E106" s="17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13">
        <v>212</v>
      </c>
      <c r="E107" s="18"/>
    </row>
    <row r="108" spans="2:5" ht="15" customHeight="1">
      <c r="B108" s="4" t="s">
        <v>88</v>
      </c>
      <c r="C108" s="9">
        <v>2</v>
      </c>
      <c r="D108" s="13">
        <v>221</v>
      </c>
      <c r="E108" s="18"/>
    </row>
    <row r="109" spans="2:5" ht="15" customHeight="1">
      <c r="B109" s="4" t="s">
        <v>55</v>
      </c>
      <c r="C109" s="9">
        <v>2</v>
      </c>
      <c r="D109" s="13">
        <v>222</v>
      </c>
      <c r="E109" s="18"/>
    </row>
    <row r="110" spans="2:5" ht="15" customHeight="1">
      <c r="B110" s="5" t="s">
        <v>132</v>
      </c>
      <c r="C110" s="3">
        <v>2</v>
      </c>
      <c r="D110" s="10" t="s">
        <v>131</v>
      </c>
      <c r="E110" s="17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18"/>
    </row>
    <row r="112" spans="2:5" ht="15" customHeight="1">
      <c r="B112" s="4" t="s">
        <v>92</v>
      </c>
      <c r="C112" s="9">
        <v>2</v>
      </c>
      <c r="D112" s="13" t="s">
        <v>86</v>
      </c>
      <c r="E112" s="18"/>
    </row>
    <row r="113" spans="2:5" ht="15" customHeight="1">
      <c r="B113" s="4" t="s">
        <v>90</v>
      </c>
      <c r="C113" s="9">
        <v>2</v>
      </c>
      <c r="D113" s="13" t="s">
        <v>87</v>
      </c>
      <c r="E113" s="18"/>
    </row>
    <row r="114" spans="2:5" ht="15" customHeight="1">
      <c r="B114" s="4" t="s">
        <v>91</v>
      </c>
      <c r="C114" s="9">
        <v>2</v>
      </c>
      <c r="D114" s="13">
        <v>225</v>
      </c>
      <c r="E114" s="18"/>
    </row>
    <row r="115" spans="2:5" ht="15" customHeight="1">
      <c r="B115" s="4" t="s">
        <v>93</v>
      </c>
      <c r="C115" s="9">
        <v>2</v>
      </c>
      <c r="D115" s="13">
        <v>226</v>
      </c>
      <c r="E115" s="18"/>
    </row>
    <row r="116" spans="2:5" ht="15" customHeight="1">
      <c r="B116" s="5" t="s">
        <v>103</v>
      </c>
      <c r="C116" s="3">
        <v>2</v>
      </c>
      <c r="D116" s="10" t="s">
        <v>107</v>
      </c>
      <c r="E116" s="17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18"/>
    </row>
    <row r="118" spans="2:5" ht="15" customHeight="1">
      <c r="B118" s="4" t="s">
        <v>154</v>
      </c>
      <c r="C118" s="9">
        <v>2</v>
      </c>
      <c r="D118" s="13">
        <v>290</v>
      </c>
      <c r="E118" s="18"/>
    </row>
    <row r="119" spans="2:5" ht="15" customHeight="1">
      <c r="B119" s="4" t="s">
        <v>153</v>
      </c>
      <c r="C119" s="9">
        <v>2</v>
      </c>
      <c r="D119" s="13" t="s">
        <v>107</v>
      </c>
      <c r="E119" s="18"/>
    </row>
    <row r="120" spans="2:5" ht="15" customHeight="1">
      <c r="B120" s="4" t="s">
        <v>74</v>
      </c>
      <c r="C120" s="9">
        <v>2</v>
      </c>
      <c r="D120" s="13">
        <v>310</v>
      </c>
      <c r="E120" s="18"/>
    </row>
    <row r="121" spans="2:5" ht="15" customHeight="1">
      <c r="B121" s="4" t="s">
        <v>97</v>
      </c>
      <c r="C121" s="9">
        <v>2</v>
      </c>
      <c r="D121" s="13" t="s">
        <v>125</v>
      </c>
      <c r="E121" s="18"/>
    </row>
    <row r="122" spans="2:5" ht="15" customHeight="1">
      <c r="B122" s="5"/>
      <c r="C122" s="3"/>
      <c r="D122" s="10"/>
      <c r="E122" s="17"/>
    </row>
    <row r="123" spans="2:5" ht="15" customHeight="1">
      <c r="B123" s="5" t="s">
        <v>121</v>
      </c>
      <c r="C123" s="3">
        <v>4</v>
      </c>
      <c r="D123" s="10"/>
      <c r="E123" s="17">
        <f>E125+E143</f>
        <v>0</v>
      </c>
    </row>
    <row r="124" spans="2:5" ht="15" customHeight="1">
      <c r="B124" s="4"/>
      <c r="C124" s="9"/>
      <c r="D124" s="13"/>
      <c r="E124" s="18"/>
    </row>
    <row r="125" spans="2:5" ht="29.25" customHeight="1">
      <c r="B125" s="5" t="s">
        <v>139</v>
      </c>
      <c r="C125" s="3">
        <v>4</v>
      </c>
      <c r="D125" s="24" t="s">
        <v>137</v>
      </c>
      <c r="E125" s="17">
        <f>E126+E127+E128+E129+E130+E132+E133+E134+E135+E136+E138+E139+E140+E141+E142</f>
        <v>0</v>
      </c>
    </row>
    <row r="126" spans="2:5" ht="15" customHeight="1">
      <c r="B126" s="4" t="s">
        <v>155</v>
      </c>
      <c r="C126" s="9">
        <v>4</v>
      </c>
      <c r="D126" s="13">
        <v>211</v>
      </c>
      <c r="E126" s="18"/>
    </row>
    <row r="127" spans="2:5" ht="15" customHeight="1">
      <c r="B127" s="4" t="s">
        <v>83</v>
      </c>
      <c r="C127" s="9">
        <v>4</v>
      </c>
      <c r="D127" s="13">
        <v>212</v>
      </c>
      <c r="E127" s="18"/>
    </row>
    <row r="128" spans="2:5" ht="15" customHeight="1">
      <c r="B128" s="4" t="s">
        <v>84</v>
      </c>
      <c r="C128" s="9">
        <v>4</v>
      </c>
      <c r="D128" s="13">
        <v>213</v>
      </c>
      <c r="E128" s="18"/>
    </row>
    <row r="129" spans="2:5" ht="15" customHeight="1">
      <c r="B129" s="4" t="s">
        <v>88</v>
      </c>
      <c r="C129" s="9">
        <v>4</v>
      </c>
      <c r="D129" s="13">
        <v>221</v>
      </c>
      <c r="E129" s="18"/>
    </row>
    <row r="130" spans="2:5" ht="15" customHeight="1">
      <c r="B130" s="4" t="s">
        <v>55</v>
      </c>
      <c r="C130" s="9">
        <v>4</v>
      </c>
      <c r="D130" s="13">
        <v>222</v>
      </c>
      <c r="E130" s="18"/>
    </row>
    <row r="131" spans="2:5" ht="15" customHeight="1">
      <c r="B131" s="5" t="s">
        <v>132</v>
      </c>
      <c r="C131" s="3">
        <v>4</v>
      </c>
      <c r="D131" s="10" t="s">
        <v>131</v>
      </c>
      <c r="E131" s="17">
        <f>E132+E133+E134</f>
        <v>0</v>
      </c>
    </row>
    <row r="132" spans="2:5" ht="15" customHeight="1">
      <c r="B132" s="4" t="s">
        <v>89</v>
      </c>
      <c r="C132" s="9">
        <v>4</v>
      </c>
      <c r="D132" s="13" t="s">
        <v>85</v>
      </c>
      <c r="E132" s="18"/>
    </row>
    <row r="133" spans="2:5" ht="15" customHeight="1">
      <c r="B133" s="4" t="s">
        <v>92</v>
      </c>
      <c r="C133" s="9">
        <v>4</v>
      </c>
      <c r="D133" s="13" t="s">
        <v>86</v>
      </c>
      <c r="E133" s="18"/>
    </row>
    <row r="134" spans="2:5" ht="15" customHeight="1">
      <c r="B134" s="4" t="s">
        <v>90</v>
      </c>
      <c r="C134" s="9">
        <v>4</v>
      </c>
      <c r="D134" s="13" t="s">
        <v>87</v>
      </c>
      <c r="E134" s="18"/>
    </row>
    <row r="135" spans="2:5" ht="15" customHeight="1">
      <c r="B135" s="4" t="s">
        <v>91</v>
      </c>
      <c r="C135" s="9">
        <v>4</v>
      </c>
      <c r="D135" s="13">
        <v>225</v>
      </c>
      <c r="E135" s="18"/>
    </row>
    <row r="136" spans="2:5" ht="15" customHeight="1">
      <c r="B136" s="4" t="s">
        <v>93</v>
      </c>
      <c r="C136" s="9">
        <v>4</v>
      </c>
      <c r="D136" s="13">
        <v>226</v>
      </c>
      <c r="E136" s="18"/>
    </row>
    <row r="137" spans="2:5" ht="15" customHeight="1">
      <c r="B137" s="5" t="s">
        <v>103</v>
      </c>
      <c r="C137" s="3">
        <v>4</v>
      </c>
      <c r="D137" s="10" t="s">
        <v>107</v>
      </c>
      <c r="E137" s="17">
        <f>E138+E139+E140</f>
        <v>0</v>
      </c>
    </row>
    <row r="138" spans="2:5" ht="15" customHeight="1">
      <c r="B138" s="4" t="s">
        <v>56</v>
      </c>
      <c r="C138" s="9">
        <v>4</v>
      </c>
      <c r="D138" s="13">
        <v>290</v>
      </c>
      <c r="E138" s="18"/>
    </row>
    <row r="139" spans="2:5" ht="15" customHeight="1">
      <c r="B139" s="4" t="s">
        <v>154</v>
      </c>
      <c r="C139" s="9">
        <v>4</v>
      </c>
      <c r="D139" s="13">
        <v>290</v>
      </c>
      <c r="E139" s="18"/>
    </row>
    <row r="140" spans="2:5" ht="15" customHeight="1">
      <c r="B140" s="4" t="s">
        <v>153</v>
      </c>
      <c r="C140" s="9">
        <v>4</v>
      </c>
      <c r="D140" s="13" t="s">
        <v>107</v>
      </c>
      <c r="E140" s="18"/>
    </row>
    <row r="141" spans="2:5" ht="15" customHeight="1">
      <c r="B141" s="4" t="s">
        <v>74</v>
      </c>
      <c r="C141" s="9">
        <v>4</v>
      </c>
      <c r="D141" s="13">
        <v>310</v>
      </c>
      <c r="E141" s="18"/>
    </row>
    <row r="142" spans="2:5" ht="15" customHeight="1">
      <c r="B142" s="4" t="s">
        <v>96</v>
      </c>
      <c r="C142" s="9">
        <v>4</v>
      </c>
      <c r="D142" s="13" t="s">
        <v>125</v>
      </c>
      <c r="E142" s="18"/>
    </row>
    <row r="143" spans="2:5" ht="66.75" customHeight="1">
      <c r="B143" s="5" t="s">
        <v>162</v>
      </c>
      <c r="C143" s="3">
        <v>4</v>
      </c>
      <c r="D143" s="10" t="s">
        <v>152</v>
      </c>
      <c r="E143" s="17">
        <f>E144+E145</f>
        <v>0</v>
      </c>
    </row>
    <row r="144" spans="2:5" ht="15" customHeight="1">
      <c r="B144" s="4" t="s">
        <v>155</v>
      </c>
      <c r="C144" s="9">
        <v>4</v>
      </c>
      <c r="D144" s="13">
        <v>211</v>
      </c>
      <c r="E144" s="18"/>
    </row>
    <row r="145" spans="2:5" ht="15" customHeight="1">
      <c r="B145" s="4" t="s">
        <v>84</v>
      </c>
      <c r="C145" s="9">
        <v>4</v>
      </c>
      <c r="D145" s="13">
        <v>213</v>
      </c>
      <c r="E145" s="18"/>
    </row>
    <row r="146" spans="2:5" ht="15" customHeight="1">
      <c r="B146" s="4"/>
      <c r="C146" s="9"/>
      <c r="D146" s="13"/>
      <c r="E146" s="18"/>
    </row>
    <row r="147" spans="2:3" ht="15" customHeight="1">
      <c r="B147" s="1"/>
      <c r="C147" s="1"/>
    </row>
    <row r="148" spans="2:3" ht="15.75">
      <c r="B148" s="1" t="s">
        <v>101</v>
      </c>
      <c r="C148" s="1"/>
    </row>
    <row r="149" spans="2:3" ht="15.75">
      <c r="B149" s="7" t="s">
        <v>76</v>
      </c>
      <c r="C149" s="1"/>
    </row>
    <row r="150" spans="2:5" ht="15.75">
      <c r="B150" s="99" t="s">
        <v>77</v>
      </c>
      <c r="C150" s="99"/>
      <c r="D150" s="99"/>
      <c r="E150" s="99"/>
    </row>
    <row r="153" spans="2:3" ht="15.75">
      <c r="B153" s="1" t="s">
        <v>102</v>
      </c>
      <c r="C153" s="1"/>
    </row>
    <row r="154" ht="15.75">
      <c r="B154" s="1" t="s">
        <v>158</v>
      </c>
    </row>
    <row r="155" spans="2:5" ht="15.75">
      <c r="B155" s="98" t="s">
        <v>157</v>
      </c>
      <c r="C155" s="98"/>
      <c r="D155" s="98"/>
      <c r="E155" s="98"/>
    </row>
    <row r="157" spans="2:5" ht="15.75">
      <c r="B157" s="98" t="s">
        <v>79</v>
      </c>
      <c r="C157" s="98"/>
      <c r="D157" s="98"/>
      <c r="E157" s="98"/>
    </row>
    <row r="158" spans="2:5" ht="15.75">
      <c r="B158" s="98" t="s">
        <v>80</v>
      </c>
      <c r="C158" s="98"/>
      <c r="D158" s="98"/>
      <c r="E158" s="98"/>
    </row>
    <row r="159" spans="2:5" ht="15.75">
      <c r="B159" s="8"/>
      <c r="C159" s="8"/>
      <c r="D159" s="99"/>
      <c r="E159" s="99"/>
    </row>
    <row r="160" ht="12.75">
      <c r="B160" t="s">
        <v>163</v>
      </c>
    </row>
    <row r="161" spans="2:5" ht="15.75">
      <c r="B161" s="98"/>
      <c r="C161" s="98"/>
      <c r="D161" s="98"/>
      <c r="E161" s="98"/>
    </row>
    <row r="162" ht="15.75">
      <c r="B162" s="1" t="s">
        <v>159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83:E83"/>
    <mergeCell ref="B85:B86"/>
    <mergeCell ref="D85:D86"/>
    <mergeCell ref="E85:E86"/>
    <mergeCell ref="B161:E161"/>
    <mergeCell ref="D159:E159"/>
    <mergeCell ref="B157:E157"/>
    <mergeCell ref="B150:E150"/>
    <mergeCell ref="B155:E155"/>
    <mergeCell ref="B158:E158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">
      <selection activeCell="B68" sqref="B68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94" t="s">
        <v>71</v>
      </c>
      <c r="C83" s="94"/>
      <c r="D83" s="94"/>
      <c r="E83" s="94"/>
    </row>
    <row r="85" spans="2:5" ht="31.5" customHeight="1">
      <c r="B85" s="95" t="s">
        <v>58</v>
      </c>
      <c r="C85" s="95" t="s">
        <v>104</v>
      </c>
      <c r="D85" s="95" t="s">
        <v>72</v>
      </c>
      <c r="E85" s="97" t="s">
        <v>73</v>
      </c>
    </row>
    <row r="86" spans="2:5" ht="15.75" customHeight="1">
      <c r="B86" s="96"/>
      <c r="C86" s="96"/>
      <c r="D86" s="96"/>
      <c r="E86" s="97"/>
    </row>
    <row r="87" spans="2:5" ht="29.25" customHeight="1">
      <c r="B87" s="5" t="s">
        <v>127</v>
      </c>
      <c r="C87" s="3"/>
      <c r="D87" s="15"/>
      <c r="E87" s="17">
        <f>E88+E91</f>
        <v>0</v>
      </c>
    </row>
    <row r="88" spans="2:5" ht="15" customHeight="1">
      <c r="B88" s="5" t="s">
        <v>110</v>
      </c>
      <c r="C88" s="3">
        <v>2</v>
      </c>
      <c r="D88" s="10"/>
      <c r="E88" s="17">
        <f>E89+E90</f>
        <v>0</v>
      </c>
    </row>
    <row r="89" spans="2:5" ht="15" customHeight="1">
      <c r="B89" s="4" t="s">
        <v>113</v>
      </c>
      <c r="C89" s="9">
        <v>2</v>
      </c>
      <c r="D89" s="13" t="s">
        <v>126</v>
      </c>
      <c r="E89" s="18"/>
    </row>
    <row r="90" spans="2:5" ht="15" customHeight="1">
      <c r="B90" s="4" t="s">
        <v>118</v>
      </c>
      <c r="C90" s="9">
        <v>2</v>
      </c>
      <c r="D90" s="13"/>
      <c r="E90" s="18"/>
    </row>
    <row r="91" spans="2:5" ht="15" customHeight="1">
      <c r="B91" s="5" t="s">
        <v>114</v>
      </c>
      <c r="C91" s="3">
        <v>4</v>
      </c>
      <c r="D91" s="10"/>
      <c r="E91" s="17">
        <f>E93+E92</f>
        <v>0</v>
      </c>
    </row>
    <row r="92" spans="2:5" ht="30.75" customHeight="1">
      <c r="B92" s="4" t="s">
        <v>115</v>
      </c>
      <c r="C92" s="9">
        <v>4</v>
      </c>
      <c r="D92" s="13" t="s">
        <v>126</v>
      </c>
      <c r="E92" s="18"/>
    </row>
    <row r="93" spans="2:5" ht="15" customHeight="1">
      <c r="B93" s="4"/>
      <c r="C93" s="9"/>
      <c r="D93" s="13"/>
      <c r="E93" s="18"/>
    </row>
    <row r="94" spans="2:5" ht="15" customHeight="1">
      <c r="B94" s="4" t="s">
        <v>60</v>
      </c>
      <c r="C94" s="9"/>
      <c r="D94" s="14" t="s">
        <v>60</v>
      </c>
      <c r="E94" s="17" t="s">
        <v>60</v>
      </c>
    </row>
    <row r="95" spans="2:5" ht="15" customHeight="1">
      <c r="B95" s="5" t="s">
        <v>128</v>
      </c>
      <c r="C95" s="3"/>
      <c r="D95" s="15"/>
      <c r="E95" s="17">
        <f>E96+E99</f>
        <v>0</v>
      </c>
    </row>
    <row r="96" spans="2:5" ht="15" customHeight="1">
      <c r="B96" s="5" t="s">
        <v>111</v>
      </c>
      <c r="C96" s="3">
        <v>2</v>
      </c>
      <c r="D96" s="15"/>
      <c r="E96" s="17">
        <f>E97+E98</f>
        <v>0</v>
      </c>
    </row>
    <row r="97" spans="2:5" ht="15" customHeight="1">
      <c r="B97" s="4" t="s">
        <v>105</v>
      </c>
      <c r="C97" s="6">
        <v>2</v>
      </c>
      <c r="D97" s="13" t="s">
        <v>106</v>
      </c>
      <c r="E97" s="17"/>
    </row>
    <row r="98" spans="2:5" ht="15" customHeight="1">
      <c r="B98" s="4" t="s">
        <v>108</v>
      </c>
      <c r="C98" s="9">
        <v>2</v>
      </c>
      <c r="D98" s="13" t="s">
        <v>109</v>
      </c>
      <c r="E98" s="17"/>
    </row>
    <row r="99" spans="2:5" ht="30.75" customHeight="1">
      <c r="B99" s="5" t="s">
        <v>112</v>
      </c>
      <c r="C99" s="3">
        <v>4</v>
      </c>
      <c r="D99" s="10"/>
      <c r="E99" s="17">
        <f>E100+E101</f>
        <v>0</v>
      </c>
    </row>
    <row r="100" spans="2:5" ht="31.5" customHeight="1">
      <c r="B100" s="4" t="s">
        <v>130</v>
      </c>
      <c r="C100" s="9">
        <v>4</v>
      </c>
      <c r="D100" s="13" t="s">
        <v>147</v>
      </c>
      <c r="E100" s="17"/>
    </row>
    <row r="101" spans="2:5" ht="54.75" customHeight="1">
      <c r="B101" s="4" t="s">
        <v>161</v>
      </c>
      <c r="C101" s="9">
        <v>4</v>
      </c>
      <c r="D101" s="13" t="s">
        <v>148</v>
      </c>
      <c r="E101" s="17"/>
    </row>
    <row r="102" spans="2:5" ht="17.25" customHeight="1">
      <c r="B102" s="4"/>
      <c r="C102" s="9"/>
      <c r="D102" s="13"/>
      <c r="E102" s="18"/>
    </row>
    <row r="103" spans="2:5" ht="15" customHeight="1">
      <c r="B103" s="5" t="s">
        <v>129</v>
      </c>
      <c r="C103" s="3"/>
      <c r="D103" s="10"/>
      <c r="E103" s="17">
        <f>E104+E125</f>
        <v>0</v>
      </c>
    </row>
    <row r="104" spans="2:5" ht="15" customHeight="1">
      <c r="B104" s="5" t="s">
        <v>116</v>
      </c>
      <c r="C104" s="3">
        <v>2</v>
      </c>
      <c r="D104" s="13" t="s">
        <v>149</v>
      </c>
      <c r="E104" s="17">
        <f>E105+E106+E107+E108+E109+E111+E112+E113+E114+E115+E117+E118+E119+E120+E122+E123</f>
        <v>0</v>
      </c>
    </row>
    <row r="105" spans="2:5" ht="15" customHeight="1">
      <c r="B105" s="4" t="s">
        <v>155</v>
      </c>
      <c r="C105" s="9">
        <v>2</v>
      </c>
      <c r="D105" s="13">
        <v>211</v>
      </c>
      <c r="E105" s="17"/>
    </row>
    <row r="106" spans="2:5" ht="15" customHeight="1">
      <c r="B106" s="4" t="s">
        <v>83</v>
      </c>
      <c r="C106" s="9">
        <v>2</v>
      </c>
      <c r="D106" s="13">
        <v>212</v>
      </c>
      <c r="E106" s="17"/>
    </row>
    <row r="107" spans="2:5" ht="15" customHeight="1">
      <c r="B107" s="4" t="s">
        <v>84</v>
      </c>
      <c r="C107" s="9">
        <v>2</v>
      </c>
      <c r="D107" s="13" t="s">
        <v>160</v>
      </c>
      <c r="E107" s="17"/>
    </row>
    <row r="108" spans="2:5" ht="15" customHeight="1">
      <c r="B108" s="4" t="s">
        <v>88</v>
      </c>
      <c r="C108" s="9">
        <v>2</v>
      </c>
      <c r="D108" s="13">
        <v>221</v>
      </c>
      <c r="E108" s="17"/>
    </row>
    <row r="109" spans="2:5" ht="15" customHeight="1">
      <c r="B109" s="4" t="s">
        <v>55</v>
      </c>
      <c r="C109" s="9">
        <v>2</v>
      </c>
      <c r="D109" s="13">
        <v>222</v>
      </c>
      <c r="E109" s="17"/>
    </row>
    <row r="110" spans="2:5" ht="15" customHeight="1">
      <c r="B110" s="5" t="s">
        <v>132</v>
      </c>
      <c r="C110" s="3">
        <v>2</v>
      </c>
      <c r="D110" s="10" t="s">
        <v>131</v>
      </c>
      <c r="E110" s="17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17"/>
    </row>
    <row r="112" spans="2:5" ht="15" customHeight="1">
      <c r="B112" s="4" t="s">
        <v>92</v>
      </c>
      <c r="C112" s="9">
        <v>2</v>
      </c>
      <c r="D112" s="13" t="s">
        <v>86</v>
      </c>
      <c r="E112" s="17"/>
    </row>
    <row r="113" spans="2:5" ht="15" customHeight="1">
      <c r="B113" s="4" t="s">
        <v>90</v>
      </c>
      <c r="C113" s="9">
        <v>2</v>
      </c>
      <c r="D113" s="13" t="s">
        <v>87</v>
      </c>
      <c r="E113" s="17"/>
    </row>
    <row r="114" spans="2:5" ht="15" customHeight="1">
      <c r="B114" s="4" t="s">
        <v>91</v>
      </c>
      <c r="C114" s="9">
        <v>2</v>
      </c>
      <c r="D114" s="13">
        <v>225</v>
      </c>
      <c r="E114" s="17"/>
    </row>
    <row r="115" spans="2:5" ht="15" customHeight="1">
      <c r="B115" s="4" t="s">
        <v>93</v>
      </c>
      <c r="C115" s="9">
        <v>2</v>
      </c>
      <c r="D115" s="13">
        <v>226</v>
      </c>
      <c r="E115" s="17"/>
    </row>
    <row r="116" spans="2:5" ht="15" customHeight="1">
      <c r="B116" s="5" t="s">
        <v>103</v>
      </c>
      <c r="C116" s="3">
        <v>2</v>
      </c>
      <c r="D116" s="10" t="s">
        <v>107</v>
      </c>
      <c r="E116" s="17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17"/>
    </row>
    <row r="118" spans="2:5" ht="15" customHeight="1">
      <c r="B118" s="4" t="s">
        <v>154</v>
      </c>
      <c r="C118" s="9">
        <v>2</v>
      </c>
      <c r="D118" s="13">
        <v>290</v>
      </c>
      <c r="E118" s="17"/>
    </row>
    <row r="119" spans="2:5" ht="15" customHeight="1">
      <c r="B119" s="4" t="s">
        <v>153</v>
      </c>
      <c r="C119" s="9">
        <v>2</v>
      </c>
      <c r="D119" s="13" t="s">
        <v>107</v>
      </c>
      <c r="E119" s="17"/>
    </row>
    <row r="120" spans="2:5" ht="15" customHeight="1">
      <c r="B120" s="4" t="s">
        <v>74</v>
      </c>
      <c r="C120" s="9">
        <v>2</v>
      </c>
      <c r="D120" s="13">
        <v>310</v>
      </c>
      <c r="E120" s="17"/>
    </row>
    <row r="121" spans="2:5" ht="15" customHeight="1">
      <c r="B121" s="5" t="s">
        <v>133</v>
      </c>
      <c r="C121" s="3">
        <v>2</v>
      </c>
      <c r="D121" s="10" t="s">
        <v>125</v>
      </c>
      <c r="E121" s="17">
        <f>E122+E123</f>
        <v>0</v>
      </c>
    </row>
    <row r="122" spans="2:5" ht="15" customHeight="1">
      <c r="B122" s="4" t="s">
        <v>95</v>
      </c>
      <c r="C122" s="9">
        <v>2</v>
      </c>
      <c r="D122" s="13" t="s">
        <v>98</v>
      </c>
      <c r="E122" s="17"/>
    </row>
    <row r="123" spans="2:5" ht="15" customHeight="1">
      <c r="B123" s="4" t="s">
        <v>94</v>
      </c>
      <c r="C123" s="9">
        <v>2</v>
      </c>
      <c r="D123" s="13" t="s">
        <v>99</v>
      </c>
      <c r="E123" s="17"/>
    </row>
    <row r="124" spans="2:5" ht="15" customHeight="1">
      <c r="B124" s="5"/>
      <c r="C124" s="3"/>
      <c r="D124" s="10"/>
      <c r="E124" s="17"/>
    </row>
    <row r="125" spans="2:5" ht="15" customHeight="1">
      <c r="B125" s="5" t="s">
        <v>117</v>
      </c>
      <c r="C125" s="3">
        <v>4</v>
      </c>
      <c r="D125" s="10"/>
      <c r="E125" s="17">
        <f>E127+E147</f>
        <v>0</v>
      </c>
    </row>
    <row r="126" spans="2:5" ht="15" customHeight="1">
      <c r="B126" s="4"/>
      <c r="C126" s="9"/>
      <c r="D126" s="14"/>
      <c r="E126" s="18"/>
    </row>
    <row r="127" spans="2:5" ht="29.25" customHeight="1">
      <c r="B127" s="5" t="s">
        <v>146</v>
      </c>
      <c r="C127" s="3">
        <v>4</v>
      </c>
      <c r="D127" s="10" t="s">
        <v>150</v>
      </c>
      <c r="E127" s="17">
        <f>E128+E129+E130+E131+E132+E134+E135+E136+E137+E138+E140+E141+E142+E143+E145+E146</f>
        <v>0</v>
      </c>
    </row>
    <row r="128" spans="2:5" ht="15" customHeight="1">
      <c r="B128" s="4" t="s">
        <v>155</v>
      </c>
      <c r="C128" s="9">
        <v>4</v>
      </c>
      <c r="D128" s="13">
        <v>211</v>
      </c>
      <c r="E128" s="18"/>
    </row>
    <row r="129" spans="2:5" ht="15" customHeight="1">
      <c r="B129" s="4" t="s">
        <v>83</v>
      </c>
      <c r="C129" s="9">
        <v>4</v>
      </c>
      <c r="D129" s="13">
        <v>212</v>
      </c>
      <c r="E129" s="18"/>
    </row>
    <row r="130" spans="2:5" ht="15" customHeight="1">
      <c r="B130" s="4" t="s">
        <v>84</v>
      </c>
      <c r="C130" s="9">
        <v>4</v>
      </c>
      <c r="D130" s="13">
        <v>213</v>
      </c>
      <c r="E130" s="18"/>
    </row>
    <row r="131" spans="2:5" ht="15" customHeight="1">
      <c r="B131" s="4" t="s">
        <v>88</v>
      </c>
      <c r="C131" s="9">
        <v>4</v>
      </c>
      <c r="D131" s="13">
        <v>221</v>
      </c>
      <c r="E131" s="18"/>
    </row>
    <row r="132" spans="2:5" ht="15" customHeight="1">
      <c r="B132" s="4" t="s">
        <v>55</v>
      </c>
      <c r="C132" s="9">
        <v>4</v>
      </c>
      <c r="D132" s="13">
        <v>222</v>
      </c>
      <c r="E132" s="18"/>
    </row>
    <row r="133" spans="2:5" ht="15" customHeight="1">
      <c r="B133" s="5" t="s">
        <v>132</v>
      </c>
      <c r="C133" s="3">
        <v>4</v>
      </c>
      <c r="D133" s="10" t="s">
        <v>131</v>
      </c>
      <c r="E133" s="17">
        <f>E134+E135+E136</f>
        <v>0</v>
      </c>
    </row>
    <row r="134" spans="2:5" ht="15" customHeight="1">
      <c r="B134" s="4" t="s">
        <v>89</v>
      </c>
      <c r="C134" s="9">
        <v>4</v>
      </c>
      <c r="D134" s="13" t="s">
        <v>85</v>
      </c>
      <c r="E134" s="18"/>
    </row>
    <row r="135" spans="2:5" ht="15" customHeight="1">
      <c r="B135" s="4" t="s">
        <v>92</v>
      </c>
      <c r="C135" s="9">
        <v>4</v>
      </c>
      <c r="D135" s="13" t="s">
        <v>86</v>
      </c>
      <c r="E135" s="18"/>
    </row>
    <row r="136" spans="2:5" ht="15" customHeight="1">
      <c r="B136" s="4" t="s">
        <v>90</v>
      </c>
      <c r="C136" s="9">
        <v>4</v>
      </c>
      <c r="D136" s="13" t="s">
        <v>87</v>
      </c>
      <c r="E136" s="18"/>
    </row>
    <row r="137" spans="2:5" ht="15" customHeight="1">
      <c r="B137" s="4" t="s">
        <v>91</v>
      </c>
      <c r="C137" s="9">
        <v>4</v>
      </c>
      <c r="D137" s="13">
        <v>225</v>
      </c>
      <c r="E137" s="18"/>
    </row>
    <row r="138" spans="2:5" ht="15" customHeight="1">
      <c r="B138" s="4" t="s">
        <v>93</v>
      </c>
      <c r="C138" s="9">
        <v>4</v>
      </c>
      <c r="D138" s="13">
        <v>226</v>
      </c>
      <c r="E138" s="18"/>
    </row>
    <row r="139" spans="2:5" ht="15" customHeight="1">
      <c r="B139" s="5" t="s">
        <v>103</v>
      </c>
      <c r="C139" s="3">
        <v>4</v>
      </c>
      <c r="D139" s="10" t="s">
        <v>107</v>
      </c>
      <c r="E139" s="17">
        <f>E140+E141+E142</f>
        <v>0</v>
      </c>
    </row>
    <row r="140" spans="2:5" ht="15" customHeight="1">
      <c r="B140" s="4" t="s">
        <v>56</v>
      </c>
      <c r="C140" s="9">
        <v>4</v>
      </c>
      <c r="D140" s="13">
        <v>290</v>
      </c>
      <c r="E140" s="18"/>
    </row>
    <row r="141" spans="2:5" ht="15" customHeight="1">
      <c r="B141" s="4" t="s">
        <v>154</v>
      </c>
      <c r="C141" s="9">
        <v>4</v>
      </c>
      <c r="D141" s="13">
        <v>290</v>
      </c>
      <c r="E141" s="18"/>
    </row>
    <row r="142" spans="2:5" ht="15" customHeight="1">
      <c r="B142" s="4" t="s">
        <v>153</v>
      </c>
      <c r="C142" s="9">
        <v>4</v>
      </c>
      <c r="D142" s="13" t="s">
        <v>107</v>
      </c>
      <c r="E142" s="18"/>
    </row>
    <row r="143" spans="2:5" ht="15" customHeight="1">
      <c r="B143" s="4" t="s">
        <v>74</v>
      </c>
      <c r="C143" s="9">
        <v>4</v>
      </c>
      <c r="D143" s="13">
        <v>310</v>
      </c>
      <c r="E143" s="18"/>
    </row>
    <row r="144" spans="2:5" ht="15" customHeight="1">
      <c r="B144" s="5" t="s">
        <v>134</v>
      </c>
      <c r="C144" s="3">
        <v>4</v>
      </c>
      <c r="D144" s="10" t="s">
        <v>125</v>
      </c>
      <c r="E144" s="17">
        <f>E145+E146</f>
        <v>0</v>
      </c>
    </row>
    <row r="145" spans="2:5" ht="15" customHeight="1">
      <c r="B145" s="4" t="s">
        <v>95</v>
      </c>
      <c r="C145" s="9">
        <v>4</v>
      </c>
      <c r="D145" s="13" t="s">
        <v>98</v>
      </c>
      <c r="E145" s="18"/>
    </row>
    <row r="146" spans="2:5" ht="15" customHeight="1">
      <c r="B146" s="4" t="s">
        <v>94</v>
      </c>
      <c r="C146" s="9">
        <v>4</v>
      </c>
      <c r="D146" s="13" t="s">
        <v>99</v>
      </c>
      <c r="E146" s="18"/>
    </row>
    <row r="147" spans="2:5" ht="61.5" customHeight="1">
      <c r="B147" s="5" t="s">
        <v>162</v>
      </c>
      <c r="C147" s="3">
        <v>4</v>
      </c>
      <c r="D147" s="10" t="s">
        <v>151</v>
      </c>
      <c r="E147" s="17">
        <f>E148+E149</f>
        <v>0</v>
      </c>
    </row>
    <row r="148" spans="2:5" ht="15" customHeight="1">
      <c r="B148" s="4" t="s">
        <v>82</v>
      </c>
      <c r="C148" s="9">
        <v>4</v>
      </c>
      <c r="D148" s="13">
        <v>211</v>
      </c>
      <c r="E148" s="18"/>
    </row>
    <row r="149" spans="2:5" ht="15" customHeight="1">
      <c r="B149" s="4" t="s">
        <v>84</v>
      </c>
      <c r="C149" s="9">
        <v>4</v>
      </c>
      <c r="D149" s="13">
        <v>213</v>
      </c>
      <c r="E149" s="18"/>
    </row>
    <row r="150" spans="2:5" ht="15" customHeight="1">
      <c r="B150" s="19"/>
      <c r="C150" s="20"/>
      <c r="D150" s="21"/>
      <c r="E150" s="22"/>
    </row>
    <row r="151" spans="2:3" ht="15.75">
      <c r="B151" s="1" t="s">
        <v>101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100"/>
      <c r="E153" s="100"/>
    </row>
    <row r="155" spans="2:5" ht="15.75">
      <c r="B155" s="99" t="s">
        <v>77</v>
      </c>
      <c r="C155" s="99"/>
      <c r="D155" s="99"/>
      <c r="E155" s="99"/>
    </row>
    <row r="157" spans="2:3" ht="15.75">
      <c r="B157" s="1"/>
      <c r="C157" s="1"/>
    </row>
    <row r="160" spans="2:3" ht="15.75">
      <c r="B160" s="1" t="s">
        <v>102</v>
      </c>
      <c r="C160" s="1"/>
    </row>
    <row r="162" spans="2:5" ht="15.75">
      <c r="B162" s="1" t="s">
        <v>81</v>
      </c>
      <c r="C162" s="1"/>
      <c r="D162" s="100"/>
      <c r="E162" s="100"/>
    </row>
    <row r="164" spans="2:5" ht="15.75">
      <c r="B164" s="98" t="s">
        <v>78</v>
      </c>
      <c r="C164" s="98"/>
      <c r="D164" s="98"/>
      <c r="E164" s="98"/>
    </row>
    <row r="166" spans="2:5" ht="15.75">
      <c r="B166" s="8" t="s">
        <v>79</v>
      </c>
      <c r="C166" s="8"/>
      <c r="D166" s="99"/>
      <c r="E166" s="99"/>
    </row>
    <row r="168" spans="2:5" ht="15.75">
      <c r="B168" s="98" t="s">
        <v>80</v>
      </c>
      <c r="C168" s="98"/>
      <c r="D168" s="98"/>
      <c r="E168" s="98"/>
    </row>
    <row r="170" spans="2:3" ht="15.75">
      <c r="B170" s="1" t="s">
        <v>100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83:E83"/>
    <mergeCell ref="B85:B86"/>
    <mergeCell ref="D85:D86"/>
    <mergeCell ref="E85:E86"/>
    <mergeCell ref="C85:C86"/>
    <mergeCell ref="B168:E168"/>
    <mergeCell ref="D166:E166"/>
    <mergeCell ref="D153:E153"/>
    <mergeCell ref="B155:E155"/>
    <mergeCell ref="D162:E162"/>
    <mergeCell ref="B164:E164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2023-01-22T10:55:21Z</cp:lastPrinted>
  <dcterms:created xsi:type="dcterms:W3CDTF">1996-10-08T23:32:33Z</dcterms:created>
  <dcterms:modified xsi:type="dcterms:W3CDTF">2023-04-21T13:28:05Z</dcterms:modified>
  <cp:category/>
  <cp:version/>
  <cp:contentType/>
  <cp:contentStatus/>
</cp:coreProperties>
</file>